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firstSheet="1" activeTab="4"/>
  </bookViews>
  <sheets>
    <sheet name="Bang dulieu HS" sheetId="1" r:id="rId1"/>
    <sheet name="Bang dulieu CB GV NV" sheetId="2" r:id="rId2"/>
    <sheet name="Bieu do so HS" sheetId="3" r:id="rId3"/>
    <sheet name="Bieudo_SoHSG" sheetId="4" r:id="rId4"/>
    <sheet name="Hoc luc- hanh kiem" sheetId="5" r:id="rId5"/>
    <sheet name="Bieu do so lop" sheetId="6" r:id="rId6"/>
  </sheets>
  <externalReferences>
    <externalReference r:id="rId9"/>
    <externalReference r:id="rId10"/>
  </externalReferences>
  <definedNames>
    <definedName name="_xlfn.COUNTIFS" hidden="1">#NAME?</definedName>
    <definedName name="dat">'[2]Bang TH KQ tu danhgia'!$P$1:$P$2</definedName>
    <definedName name="namhoc">'[2]Bang TH KQ tu danhgia'!$S$1:$S$15</definedName>
    <definedName name="tentruongTHCS">'[2]Bang TH KQ tu danhgia'!$Q$1:$Q$21</definedName>
  </definedNames>
  <calcPr fullCalcOnLoad="1"/>
</workbook>
</file>

<file path=xl/sharedStrings.xml><?xml version="1.0" encoding="utf-8"?>
<sst xmlns="http://schemas.openxmlformats.org/spreadsheetml/2006/main" count="237" uniqueCount="157">
  <si>
    <t>Năm học 2010-2011</t>
  </si>
  <si>
    <t>Năm học 2011-2012</t>
  </si>
  <si>
    <t>Năm học 2012-2013</t>
  </si>
  <si>
    <t>Năm học 2013-2014</t>
  </si>
  <si>
    <t>Năm học 2014-2015</t>
  </si>
  <si>
    <t>Tổng số</t>
  </si>
  <si>
    <t>- Khối lớp 6</t>
  </si>
  <si>
    <t>185</t>
  </si>
  <si>
    <t>171</t>
  </si>
  <si>
    <t>143</t>
  </si>
  <si>
    <t>173</t>
  </si>
  <si>
    <t>226</t>
  </si>
  <si>
    <t>- Khối lớp 7</t>
  </si>
  <si>
    <t>181</t>
  </si>
  <si>
    <t>170</t>
  </si>
  <si>
    <t>140</t>
  </si>
  <si>
    <t>174</t>
  </si>
  <si>
    <t>- Khối lớp 8</t>
  </si>
  <si>
    <t>203</t>
  </si>
  <si>
    <t>172</t>
  </si>
  <si>
    <t>161</t>
  </si>
  <si>
    <t>164</t>
  </si>
  <si>
    <t>134</t>
  </si>
  <si>
    <t>- Khối lớp9</t>
  </si>
  <si>
    <t>193</t>
  </si>
  <si>
    <t>196</t>
  </si>
  <si>
    <t>165</t>
  </si>
  <si>
    <t>158</t>
  </si>
  <si>
    <t>Nữ</t>
  </si>
  <si>
    <t>405</t>
  </si>
  <si>
    <t>331</t>
  </si>
  <si>
    <t>326</t>
  </si>
  <si>
    <t>335</t>
  </si>
  <si>
    <t>329</t>
  </si>
  <si>
    <t>Dân tộc</t>
  </si>
  <si>
    <t>31</t>
  </si>
  <si>
    <t>34</t>
  </si>
  <si>
    <t>40</t>
  </si>
  <si>
    <t>36</t>
  </si>
  <si>
    <t>49</t>
  </si>
  <si>
    <t>Đối tượng chính sách</t>
  </si>
  <si>
    <t>8</t>
  </si>
  <si>
    <t>9</t>
  </si>
  <si>
    <t>6</t>
  </si>
  <si>
    <t>7</t>
  </si>
  <si>
    <t>Khuyết tật</t>
  </si>
  <si>
    <t>2</t>
  </si>
  <si>
    <t>4</t>
  </si>
  <si>
    <t>0</t>
  </si>
  <si>
    <t>Tuyển mới</t>
  </si>
  <si>
    <t>188</t>
  </si>
  <si>
    <t>138</t>
  </si>
  <si>
    <t>Lưu ban</t>
  </si>
  <si>
    <t>10</t>
  </si>
  <si>
    <t>5</t>
  </si>
  <si>
    <t>Bỏ học</t>
  </si>
  <si>
    <t>1</t>
  </si>
  <si>
    <t>Học 2 buổi/ngày</t>
  </si>
  <si>
    <t>Bán trú</t>
  </si>
  <si>
    <t>Nội trú</t>
  </si>
  <si>
    <t>Tỷ lệ bình quân học sinh /lớp</t>
  </si>
  <si>
    <t>38</t>
  </si>
  <si>
    <t>32</t>
  </si>
  <si>
    <t>35</t>
  </si>
  <si>
    <t>Tỷ lệ đi học đúng độ tuổi</t>
  </si>
  <si>
    <t>98%</t>
  </si>
  <si>
    <t>97%</t>
  </si>
  <si>
    <t>- Nữ</t>
  </si>
  <si>
    <t>- Dân tộc</t>
  </si>
  <si>
    <t>TS  học  sinh  tốt  nghiệp</t>
  </si>
  <si>
    <t>100%</t>
  </si>
  <si>
    <t>72</t>
  </si>
  <si>
    <t>80</t>
  </si>
  <si>
    <t>76</t>
  </si>
  <si>
    <t>85</t>
  </si>
  <si>
    <t>13</t>
  </si>
  <si>
    <t>Tổng số HSG TP</t>
  </si>
  <si>
    <t>37</t>
  </si>
  <si>
    <t>60</t>
  </si>
  <si>
    <t>81</t>
  </si>
  <si>
    <t>48</t>
  </si>
  <si>
    <t>16</t>
  </si>
  <si>
    <t>Tổng số HSG cấp Tỉnh</t>
  </si>
  <si>
    <t>17</t>
  </si>
  <si>
    <t>Tổng số HSG cấp Quốc gia</t>
  </si>
  <si>
    <t>Tỷ lệ chuyển cấp</t>
  </si>
  <si>
    <t>4. Học sinh</t>
  </si>
  <si>
    <t>3. Cán bộ quản lý, giáo viên, nhân viên</t>
  </si>
  <si>
    <t>a. Số liệu tại thời điểm tự dánh giá:</t>
  </si>
  <si>
    <t>Trình độ đào tạo</t>
  </si>
  <si>
    <t>Ghi chú</t>
  </si>
  <si>
    <t>Đạt chuẩn</t>
  </si>
  <si>
    <t>Trên chuẩn</t>
  </si>
  <si>
    <t>Chưa chuẩn</t>
  </si>
  <si>
    <t xml:space="preserve">Hiệu trưởng </t>
  </si>
  <si>
    <t>Phó hiệu trưởng</t>
  </si>
  <si>
    <t>Giáo viên</t>
  </si>
  <si>
    <t>Nhân viên</t>
  </si>
  <si>
    <t>Cộng:</t>
  </si>
  <si>
    <t>b. Số liệu của 5 năm gần đây:</t>
  </si>
  <si>
    <t>Năm học</t>
  </si>
  <si>
    <t>2010 - 2011</t>
  </si>
  <si>
    <t>2011 - 2012</t>
  </si>
  <si>
    <t>2012 - 2013</t>
  </si>
  <si>
    <t>2013 - 2014</t>
  </si>
  <si>
    <t>Tổng số giáo viên</t>
  </si>
  <si>
    <t>Tỷ lệ giáo viên / lớp</t>
  </si>
  <si>
    <t>Tỷ lệ giáo viên / học sinh</t>
  </si>
  <si>
    <t>T. số GV dạy giỏi cấp huyện hoặc tương đương</t>
  </si>
  <si>
    <t>T. số GV dạy giỏi cấp tỉnh
 trở lên</t>
  </si>
  <si>
    <t>2,7%</t>
  </si>
  <si>
    <t>7,1</t>
  </si>
  <si>
    <t>2,5%</t>
  </si>
  <si>
    <t>7,9%</t>
  </si>
  <si>
    <t>2,55%</t>
  </si>
  <si>
    <t>2,3%</t>
  </si>
  <si>
    <t>6,2%</t>
  </si>
  <si>
    <t>Bảo lưu</t>
  </si>
  <si>
    <t>Biểu đồ 1</t>
  </si>
  <si>
    <t>Giải cấp tỉnh</t>
  </si>
  <si>
    <t>2010 – 2011</t>
  </si>
  <si>
    <t>2011 – 2012</t>
  </si>
  <si>
    <t>2012 – 2013</t>
  </si>
  <si>
    <t>2013 – 2014</t>
  </si>
  <si>
    <t>Giải cấp thành phố</t>
  </si>
  <si>
    <t>Học lực Giỏi</t>
  </si>
  <si>
    <t>Học lực Khá</t>
  </si>
  <si>
    <t>Học lực TB</t>
  </si>
  <si>
    <t>Học lực Yếu, kém</t>
  </si>
  <si>
    <t>SỐ LƯỢNG HỌC SINH GIỎI CẤP THÀNH PHỐ, CẤP TỈNH TRONG CHU KỲ KIỂM ĐỊNH</t>
  </si>
  <si>
    <t>Biểu đồ 2</t>
  </si>
  <si>
    <t>Biểu đồ 3</t>
  </si>
  <si>
    <t>Biểu đồ 4</t>
  </si>
  <si>
    <t>Giải cấp QG</t>
  </si>
  <si>
    <t>2014 - 2015</t>
  </si>
  <si>
    <t>2010- 2011</t>
  </si>
  <si>
    <t>2013- 2014</t>
  </si>
  <si>
    <t>Số lớp</t>
  </si>
  <si>
    <t>Khối 6</t>
  </si>
  <si>
    <t>Khối 7</t>
  </si>
  <si>
    <t>Khối 8</t>
  </si>
  <si>
    <t>Khối 9</t>
  </si>
  <si>
    <t>Tổng</t>
  </si>
  <si>
    <t>2010 -2011</t>
  </si>
  <si>
    <t>2011 -2012</t>
  </si>
  <si>
    <t>2012 -2013</t>
  </si>
  <si>
    <t>2013 -2014</t>
  </si>
  <si>
    <t xml:space="preserve"> 2014 -2015</t>
  </si>
  <si>
    <t>Quy mô số lớp trong chu kỳ kiểm định (năm 2010  - 2015)</t>
  </si>
  <si>
    <t>Tỷ lệ học sinh xếp loại hạnh kiểm trong chu kỳ kiểm định (2010 - 2015)</t>
  </si>
  <si>
    <t>Tỷ lệ học sinh xếp loại học lực trong chu kỳ kiểm định (2010 - 2015)</t>
  </si>
  <si>
    <t>Quy mô số học sinh trong chu kỳ kiểm định (2010 - 2015)</t>
  </si>
  <si>
    <t>PHẦN III: PHỤ LỤC                                                                                                                                                                          PHỤ LỤC 1: CÁC BIỂU ĐỒ THỂ HIỆN CHẤT LƯỢNG HOẠT ĐỘNG CỦA NHÀ TRƯỜNG</t>
  </si>
  <si>
    <t>Hạnh kiểm Tốt</t>
  </si>
  <si>
    <t>Hạnh kiểm Khá</t>
  </si>
  <si>
    <t>Hạnh kiểm TB</t>
  </si>
  <si>
    <t>Hạnh kiểm Yếu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</si>
</sst>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%"/>
    <numFmt numFmtId="171" formatCode="0.00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#,000%"/>
  </numFmts>
  <fonts count="51">
    <font>
      <sz val="10"/>
      <name val="Arial"/>
      <family val="0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"/>
      <family val="0"/>
    </font>
    <font>
      <sz val="11"/>
      <color indexed="10"/>
      <name val="Times New Roman"/>
      <family val="2"/>
    </font>
    <font>
      <i/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name val="Times New Roman"/>
      <family val="1"/>
    </font>
    <font>
      <sz val="14"/>
      <color indexed="10"/>
      <name val="Arial"/>
      <family val="0"/>
    </font>
    <font>
      <i/>
      <sz val="12"/>
      <color indexed="10"/>
      <name val="Arial"/>
      <family val="2"/>
    </font>
    <font>
      <sz val="12"/>
      <name val="Times New Roman"/>
      <family val="0"/>
    </font>
    <font>
      <b/>
      <i/>
      <sz val="14"/>
      <color indexed="10"/>
      <name val="Times New Roman"/>
      <family val="1"/>
    </font>
    <font>
      <sz val="16.25"/>
      <name val="Times New Roman"/>
      <family val="0"/>
    </font>
    <font>
      <sz val="17"/>
      <name val="Times New Roman"/>
      <family val="0"/>
    </font>
    <font>
      <sz val="16.5"/>
      <name val="Times New Roman"/>
      <family val="0"/>
    </font>
    <font>
      <sz val="16.75"/>
      <name val="Times New Roman"/>
      <family val="0"/>
    </font>
    <font>
      <sz val="10.75"/>
      <name val="Times New Roman"/>
      <family val="1"/>
    </font>
    <font>
      <i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0" fontId="0" fillId="0" borderId="14" xfId="0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left" indent="1"/>
      <protection hidden="1"/>
    </xf>
    <xf numFmtId="0" fontId="8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 horizontal="left" indent="1"/>
      <protection hidden="1"/>
    </xf>
    <xf numFmtId="0" fontId="8" fillId="0" borderId="16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44" fontId="0" fillId="0" borderId="0" xfId="44" applyFont="1" applyFill="1" applyAlignment="1" applyProtection="1">
      <alignment/>
      <protection locked="0"/>
    </xf>
    <xf numFmtId="0" fontId="8" fillId="0" borderId="17" xfId="0" applyFont="1" applyFill="1" applyBorder="1" applyAlignment="1" applyProtection="1">
      <alignment horizontal="left" indent="1"/>
      <protection hidden="1"/>
    </xf>
    <xf numFmtId="0" fontId="8" fillId="0" borderId="17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" fillId="0" borderId="19" xfId="0" applyFont="1" applyFill="1" applyBorder="1" applyAlignment="1" applyProtection="1">
      <alignment horizontal="left" vertical="center" indent="1"/>
      <protection hidden="1"/>
    </xf>
    <xf numFmtId="0" fontId="8" fillId="0" borderId="16" xfId="0" applyFont="1" applyFill="1" applyBorder="1" applyAlignment="1" applyProtection="1">
      <alignment horizontal="left" vertical="center" indent="1"/>
      <protection hidden="1"/>
    </xf>
    <xf numFmtId="0" fontId="8" fillId="0" borderId="16" xfId="0" applyFont="1" applyFill="1" applyBorder="1" applyAlignment="1" applyProtection="1">
      <alignment horizontal="left" vertical="center" wrapText="1" indent="1"/>
      <protection hidden="1"/>
    </xf>
    <xf numFmtId="0" fontId="8" fillId="0" borderId="17" xfId="0" applyFont="1" applyFill="1" applyBorder="1" applyAlignment="1" applyProtection="1">
      <alignment horizontal="left" vertical="center" wrapText="1" indent="1"/>
      <protection hidden="1"/>
    </xf>
    <xf numFmtId="0" fontId="12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justify" vertical="top" wrapText="1"/>
    </xf>
    <xf numFmtId="0" fontId="38" fillId="0" borderId="0" xfId="0" applyFont="1" applyBorder="1" applyAlignment="1">
      <alignment horizontal="justify" vertical="top" wrapText="1"/>
    </xf>
    <xf numFmtId="169" fontId="1" fillId="24" borderId="14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5" fillId="0" borderId="14" xfId="0" applyFont="1" applyBorder="1" applyAlignment="1">
      <alignment vertical="center" wrapText="1"/>
    </xf>
    <xf numFmtId="169" fontId="1" fillId="24" borderId="18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justify" vertical="top" wrapText="1"/>
    </xf>
    <xf numFmtId="0" fontId="4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38" fillId="0" borderId="14" xfId="0" applyFont="1" applyBorder="1" applyAlignment="1">
      <alignment horizontal="left" vertical="top" wrapText="1"/>
    </xf>
    <xf numFmtId="0" fontId="42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7" fillId="0" borderId="0" xfId="0" applyFont="1" applyAlignment="1">
      <alignment horizontal="center"/>
    </xf>
    <xf numFmtId="0" fontId="50" fillId="0" borderId="0" xfId="0" applyFont="1" applyAlignment="1">
      <alignment/>
    </xf>
    <xf numFmtId="0" fontId="1" fillId="0" borderId="14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0" fillId="0" borderId="22" xfId="0" applyNumberFormat="1" applyFill="1" applyBorder="1" applyAlignment="1" applyProtection="1">
      <alignment horizontal="center" vertical="center"/>
      <protection locked="0"/>
    </xf>
    <xf numFmtId="1" fontId="0" fillId="0" borderId="23" xfId="0" applyNumberFormat="1" applyFill="1" applyBorder="1" applyAlignment="1" applyProtection="1">
      <alignment horizontal="center" vertical="center"/>
      <protection locked="0"/>
    </xf>
    <xf numFmtId="169" fontId="0" fillId="0" borderId="24" xfId="0" applyNumberFormat="1" applyFill="1" applyBorder="1" applyAlignment="1" applyProtection="1">
      <alignment horizontal="center" vertical="center"/>
      <protection locked="0"/>
    </xf>
    <xf numFmtId="169" fontId="0" fillId="0" borderId="25" xfId="0" applyNumberFormat="1" applyFill="1" applyBorder="1" applyAlignment="1" applyProtection="1">
      <alignment horizontal="center" vertical="center"/>
      <protection locked="0"/>
    </xf>
    <xf numFmtId="169" fontId="0" fillId="0" borderId="24" xfId="0" applyNumberFormat="1" applyFill="1" applyBorder="1" applyAlignment="1" applyProtection="1">
      <alignment horizontal="center" vertical="center"/>
      <protection hidden="1"/>
    </xf>
    <xf numFmtId="169" fontId="0" fillId="0" borderId="25" xfId="0" applyNumberFormat="1" applyFill="1" applyBorder="1" applyAlignment="1" applyProtection="1">
      <alignment horizontal="center" vertical="center"/>
      <protection hidden="1"/>
    </xf>
    <xf numFmtId="1" fontId="0" fillId="0" borderId="24" xfId="0" applyNumberFormat="1" applyFill="1" applyBorder="1" applyAlignment="1" applyProtection="1">
      <alignment horizontal="center" vertical="center"/>
      <protection locked="0"/>
    </xf>
    <xf numFmtId="1" fontId="0" fillId="0" borderId="25" xfId="0" applyNumberFormat="1" applyFill="1" applyBorder="1" applyAlignment="1" applyProtection="1">
      <alignment horizontal="center" vertical="center"/>
      <protection locked="0"/>
    </xf>
    <xf numFmtId="9" fontId="0" fillId="0" borderId="24" xfId="59" applyFont="1" applyFill="1" applyBorder="1" applyAlignment="1" applyProtection="1">
      <alignment horizontal="center" vertical="center"/>
      <protection hidden="1"/>
    </xf>
    <xf numFmtId="9" fontId="0" fillId="0" borderId="25" xfId="59" applyFont="1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170" fontId="0" fillId="0" borderId="24" xfId="59" applyNumberFormat="1" applyFont="1" applyFill="1" applyBorder="1" applyAlignment="1" applyProtection="1">
      <alignment horizontal="center" vertical="center"/>
      <protection hidden="1"/>
    </xf>
    <xf numFmtId="170" fontId="0" fillId="0" borderId="25" xfId="59" applyNumberFormat="1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9" xfId="0" applyFont="1" applyFill="1" applyBorder="1" applyAlignment="1" applyProtection="1">
      <alignment horizontal="center"/>
      <protection hidden="1"/>
    </xf>
    <xf numFmtId="0" fontId="8" fillId="0" borderId="21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2" fillId="0" borderId="30" xfId="0" applyFont="1" applyFill="1" applyBorder="1" applyAlignment="1" applyProtection="1">
      <alignment horizontal="left" vertical="center" indent="1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9" fillId="0" borderId="31" xfId="0" applyFont="1" applyFill="1" applyBorder="1" applyAlignment="1" applyProtection="1">
      <alignment horizontal="center"/>
      <protection hidden="1"/>
    </xf>
    <xf numFmtId="0" fontId="9" fillId="0" borderId="32" xfId="0" applyFont="1" applyFill="1" applyBorder="1" applyAlignment="1" applyProtection="1">
      <alignment horizontal="center"/>
      <protection hidden="1"/>
    </xf>
    <xf numFmtId="0" fontId="9" fillId="0" borderId="33" xfId="0" applyFont="1" applyFill="1" applyBorder="1" applyAlignment="1" applyProtection="1">
      <alignment horizontal="center"/>
      <protection hidden="1"/>
    </xf>
    <xf numFmtId="0" fontId="10" fillId="0" borderId="34" xfId="0" applyFont="1" applyFill="1" applyBorder="1" applyAlignment="1" applyProtection="1">
      <alignment horizontal="center" vertical="top"/>
      <protection locked="0"/>
    </xf>
    <xf numFmtId="0" fontId="10" fillId="0" borderId="35" xfId="0" applyFont="1" applyFill="1" applyBorder="1" applyAlignment="1" applyProtection="1">
      <alignment horizontal="center" vertical="top"/>
      <protection locked="0"/>
    </xf>
    <xf numFmtId="0" fontId="8" fillId="0" borderId="36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8" fillId="0" borderId="38" xfId="0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8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9" fillId="0" borderId="28" xfId="0" applyFont="1" applyFill="1" applyBorder="1" applyAlignment="1" applyProtection="1">
      <alignment horizontal="center" vertical="center"/>
      <protection hidden="1"/>
    </xf>
    <xf numFmtId="0" fontId="9" fillId="0" borderId="29" xfId="0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8" fillId="0" borderId="41" xfId="0" applyFont="1" applyFill="1" applyBorder="1" applyAlignment="1" applyProtection="1">
      <alignment horizontal="center" vertical="center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9"/>
          <c:w val="0.86575"/>
          <c:h val="0.96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'Bieu do so HS'!$N$2</c:f>
              <c:strCache>
                <c:ptCount val="1"/>
                <c:pt idx="0">
                  <c:v>- Khối lớp 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'Bieu do so HS'!$O$1:$S$1</c:f>
              <c:strCache/>
            </c:strRef>
          </c:cat>
          <c:val>
            <c:numRef>
              <c:f>'Bieu do so HS'!$O$2:$S$2</c:f>
              <c:numCache/>
            </c:numRef>
          </c:val>
        </c:ser>
        <c:ser>
          <c:idx val="2"/>
          <c:order val="1"/>
          <c:tx>
            <c:strRef>
              <c:f>'Bieu do so HS'!$N$3</c:f>
              <c:strCache>
                <c:ptCount val="1"/>
                <c:pt idx="0">
                  <c:v>- Khối lớp 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'Bieu do so HS'!$O$1:$S$1</c:f>
              <c:strCache/>
            </c:strRef>
          </c:cat>
          <c:val>
            <c:numRef>
              <c:f>'Bieu do so HS'!$O$3:$S$3</c:f>
              <c:numCache/>
            </c:numRef>
          </c:val>
        </c:ser>
        <c:ser>
          <c:idx val="3"/>
          <c:order val="2"/>
          <c:tx>
            <c:strRef>
              <c:f>'Bieu do so HS'!$N$4</c:f>
              <c:strCache>
                <c:ptCount val="1"/>
                <c:pt idx="0">
                  <c:v>- Khối lớp 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'Bieu do so HS'!$O$1:$S$1</c:f>
              <c:strCache/>
            </c:strRef>
          </c:cat>
          <c:val>
            <c:numRef>
              <c:f>'Bieu do so HS'!$O$4:$S$4</c:f>
              <c:numCache/>
            </c:numRef>
          </c:val>
        </c:ser>
        <c:ser>
          <c:idx val="4"/>
          <c:order val="3"/>
          <c:tx>
            <c:strRef>
              <c:f>'Bieu do so HS'!$N$5</c:f>
              <c:strCache>
                <c:ptCount val="1"/>
                <c:pt idx="0">
                  <c:v>- Khối lớp9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'Bieu do so HS'!$O$1:$S$1</c:f>
              <c:strCache/>
            </c:strRef>
          </c:cat>
          <c:val>
            <c:numRef>
              <c:f>'Bieu do so HS'!$O$5:$S$5</c:f>
              <c:numCache/>
            </c:numRef>
          </c:val>
        </c:ser>
        <c:axId val="22017212"/>
        <c:axId val="63937181"/>
      </c:bar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7181"/>
        <c:crosses val="autoZero"/>
        <c:auto val="1"/>
        <c:lblOffset val="100"/>
        <c:tickLblSkip val="1"/>
        <c:noMultiLvlLbl val="0"/>
      </c:catAx>
      <c:valAx>
        <c:axId val="63937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72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425"/>
          <c:w val="0.793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Bieudo_SoHSG!$P$3</c:f>
              <c:strCache>
                <c:ptCount val="1"/>
                <c:pt idx="0">
                  <c:v>Giải cấp tỉnh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Bieudo_SoHSG!$O$4:$O$7</c:f>
              <c:strCache/>
            </c:strRef>
          </c:cat>
          <c:val>
            <c:numRef>
              <c:f>Bieudo_SoHSG!$P$4:$P$8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Bieudo_SoHSG!$Q$3</c:f>
              <c:strCache>
                <c:ptCount val="1"/>
                <c:pt idx="0">
                  <c:v>Giải cấp thành phố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Bieudo_SoHSG!$O$4:$O$7</c:f>
              <c:strCache/>
            </c:strRef>
          </c:cat>
          <c:val>
            <c:numRef>
              <c:f>Bieudo_SoHSG!$Q$4:$Q$8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Bieudo_SoHSG!$R$3</c:f>
              <c:strCache>
                <c:ptCount val="1"/>
                <c:pt idx="0">
                  <c:v>Giải cấp QG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Bieudo_SoHSG!$O$4:$O$7</c:f>
              <c:strCache/>
            </c:strRef>
          </c:cat>
          <c:val>
            <c:numRef>
              <c:f>Bieudo_SoHSG!$R$4:$R$8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563718"/>
        <c:axId val="11529143"/>
      </c:bar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29143"/>
        <c:crosses val="autoZero"/>
        <c:auto val="1"/>
        <c:lblOffset val="100"/>
        <c:tickLblSkip val="1"/>
        <c:noMultiLvlLbl val="0"/>
      </c:catAx>
      <c:valAx>
        <c:axId val="11529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3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41325"/>
          <c:w val="0.18075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0.8495"/>
          <c:h val="0.9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'[1]Hoc luc - hanh kiem'!$R$5</c:f>
              <c:strCache>
                <c:ptCount val="1"/>
                <c:pt idx="0">
                  <c:v>Hạnh kiểm Tốt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48.7%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44.9%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49.5%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50.0%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58.4%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'[1]Hoc luc - hanh kiem'!$Q$6:$Q$10</c:f>
              <c:strCache>
                <c:ptCount val="5"/>
                <c:pt idx="0">
                  <c:v>2010- 2011</c:v>
                </c:pt>
                <c:pt idx="1">
                  <c:v>2011 - 2012</c:v>
                </c:pt>
                <c:pt idx="2">
                  <c:v>2012 - 2013</c:v>
                </c:pt>
                <c:pt idx="3">
                  <c:v>2013- 2014</c:v>
                </c:pt>
                <c:pt idx="4">
                  <c:v>2014 - 2015</c:v>
                </c:pt>
              </c:strCache>
            </c:strRef>
          </c:cat>
          <c:val>
            <c:numRef>
              <c:f>'[1]Hoc luc - hanh kiem'!$R$6:$R$10</c:f>
              <c:numCache>
                <c:ptCount val="5"/>
                <c:pt idx="0">
                  <c:v>48.7</c:v>
                </c:pt>
                <c:pt idx="1">
                  <c:v>44.9</c:v>
                </c:pt>
                <c:pt idx="2">
                  <c:v>49.5</c:v>
                </c:pt>
                <c:pt idx="3">
                  <c:v>50</c:v>
                </c:pt>
                <c:pt idx="4">
                  <c:v>58.4</c:v>
                </c:pt>
              </c:numCache>
            </c:numRef>
          </c:val>
        </c:ser>
        <c:ser>
          <c:idx val="1"/>
          <c:order val="1"/>
          <c:tx>
            <c:strRef>
              <c:f>'[1]Hoc luc - hanh kiem'!$S$5</c:f>
              <c:strCache>
                <c:ptCount val="1"/>
                <c:pt idx="0">
                  <c:v>Hạnh kiểm Khá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41.7%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 45.4%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41.4%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40.3%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33.7%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'[1]Hoc luc - hanh kiem'!$Q$6:$Q$10</c:f>
              <c:strCache>
                <c:ptCount val="5"/>
                <c:pt idx="0">
                  <c:v>2010- 2011</c:v>
                </c:pt>
                <c:pt idx="1">
                  <c:v>2011 - 2012</c:v>
                </c:pt>
                <c:pt idx="2">
                  <c:v>2012 - 2013</c:v>
                </c:pt>
                <c:pt idx="3">
                  <c:v>2013- 2014</c:v>
                </c:pt>
                <c:pt idx="4">
                  <c:v>2014 - 2015</c:v>
                </c:pt>
              </c:strCache>
            </c:strRef>
          </c:cat>
          <c:val>
            <c:numRef>
              <c:f>'[1]Hoc luc - hanh kiem'!$S$6:$S$10</c:f>
              <c:numCache>
                <c:ptCount val="5"/>
                <c:pt idx="0">
                  <c:v>41.7</c:v>
                </c:pt>
                <c:pt idx="1">
                  <c:v>45.4</c:v>
                </c:pt>
                <c:pt idx="2">
                  <c:v>40.4</c:v>
                </c:pt>
                <c:pt idx="3">
                  <c:v>40.3</c:v>
                </c:pt>
                <c:pt idx="4">
                  <c:v>33.7</c:v>
                </c:pt>
              </c:numCache>
            </c:numRef>
          </c:val>
        </c:ser>
        <c:ser>
          <c:idx val="2"/>
          <c:order val="2"/>
          <c:tx>
            <c:strRef>
              <c:f>'[1]Hoc luc - hanh kiem'!$T$5</c:f>
              <c:strCache>
                <c:ptCount val="1"/>
                <c:pt idx="0">
                  <c:v>Hạnh kiểm TB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9.3%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7.7%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8.5%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7.4%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'[1]Hoc luc - hanh kiem'!$Q$6:$Q$10</c:f>
              <c:strCache>
                <c:ptCount val="5"/>
                <c:pt idx="0">
                  <c:v>2010- 2011</c:v>
                </c:pt>
                <c:pt idx="1">
                  <c:v>2011 - 2012</c:v>
                </c:pt>
                <c:pt idx="2">
                  <c:v>2012 - 2013</c:v>
                </c:pt>
                <c:pt idx="3">
                  <c:v>2013- 2014</c:v>
                </c:pt>
                <c:pt idx="4">
                  <c:v>2014 - 2015</c:v>
                </c:pt>
              </c:strCache>
            </c:strRef>
          </c:cat>
          <c:val>
            <c:numRef>
              <c:f>'[1]Hoc luc - hanh kiem'!$T$6:$T$10</c:f>
              <c:numCache>
                <c:ptCount val="5"/>
                <c:pt idx="0">
                  <c:v>9.3</c:v>
                </c:pt>
                <c:pt idx="1">
                  <c:v>9.2</c:v>
                </c:pt>
                <c:pt idx="2">
                  <c:v>8.7</c:v>
                </c:pt>
                <c:pt idx="3">
                  <c:v>8.5</c:v>
                </c:pt>
                <c:pt idx="4">
                  <c:v>7.4</c:v>
                </c:pt>
              </c:numCache>
            </c:numRef>
          </c:val>
        </c:ser>
        <c:ser>
          <c:idx val="3"/>
          <c:order val="3"/>
          <c:tx>
            <c:strRef>
              <c:f>'[1]Hoc luc - hanh kiem'!$U$5</c:f>
              <c:strCache>
                <c:ptCount val="1"/>
                <c:pt idx="0">
                  <c:v>Hạnh kiểm Yếu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1.2%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'[1]Hoc luc - hanh kiem'!$Q$6:$Q$10</c:f>
              <c:strCache>
                <c:ptCount val="5"/>
                <c:pt idx="0">
                  <c:v>2010- 2011</c:v>
                </c:pt>
                <c:pt idx="1">
                  <c:v>2011 - 2012</c:v>
                </c:pt>
                <c:pt idx="2">
                  <c:v>2012 - 2013</c:v>
                </c:pt>
                <c:pt idx="3">
                  <c:v>2013- 2014</c:v>
                </c:pt>
                <c:pt idx="4">
                  <c:v>2014 - 2015</c:v>
                </c:pt>
              </c:strCache>
            </c:strRef>
          </c:cat>
          <c:val>
            <c:numRef>
              <c:f>'[1]Hoc luc - hanh kiem'!$U$6:$U$10</c:f>
              <c:numCache>
                <c:ptCount val="5"/>
                <c:pt idx="0">
                  <c:v>0.3</c:v>
                </c:pt>
                <c:pt idx="1">
                  <c:v>0.5</c:v>
                </c:pt>
                <c:pt idx="2">
                  <c:v>1.4</c:v>
                </c:pt>
                <c:pt idx="3">
                  <c:v>1.2</c:v>
                </c:pt>
                <c:pt idx="4">
                  <c:v>0.5</c:v>
                </c:pt>
              </c:numCache>
            </c:numRef>
          </c:val>
        </c:ser>
        <c:axId val="36653424"/>
        <c:axId val="61445361"/>
      </c:bar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45361"/>
        <c:crosses val="autoZero"/>
        <c:auto val="1"/>
        <c:lblOffset val="100"/>
        <c:noMultiLvlLbl val="0"/>
      </c:catAx>
      <c:valAx>
        <c:axId val="61445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534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6425"/>
          <c:y val="0.364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5"/>
          <c:w val="0.853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'[1]Hoc luc - hanh kiem'!$V$5</c:f>
              <c:strCache>
                <c:ptCount val="1"/>
                <c:pt idx="0">
                  <c:v>Học lực Giỏi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13.0%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10.4%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11.4%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14.0%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'[1]Hoc luc - hanh kiem'!$R$21:$R$26</c:f>
              <c:strCache>
                <c:ptCount val="6"/>
                <c:pt idx="0">
                  <c:v>2010- 2011</c:v>
                </c:pt>
                <c:pt idx="2">
                  <c:v>2011 - 2012</c:v>
                </c:pt>
                <c:pt idx="3">
                  <c:v>2012 - 2013</c:v>
                </c:pt>
                <c:pt idx="4">
                  <c:v>2013- 2014</c:v>
                </c:pt>
                <c:pt idx="5">
                  <c:v>2014 - 2015</c:v>
                </c:pt>
              </c:strCache>
            </c:strRef>
          </c:cat>
          <c:val>
            <c:numRef>
              <c:f>'[1]Hoc luc - hanh kiem'!$S$21:$S$26</c:f>
              <c:numCache>
                <c:ptCount val="6"/>
                <c:pt idx="0">
                  <c:v>12.992125984251967</c:v>
                </c:pt>
                <c:pt idx="2">
                  <c:v>10.422535211267606</c:v>
                </c:pt>
                <c:pt idx="3">
                  <c:v>11.419753086419753</c:v>
                </c:pt>
                <c:pt idx="4">
                  <c:v>14.018691588785046</c:v>
                </c:pt>
                <c:pt idx="5">
                  <c:v>18.6</c:v>
                </c:pt>
              </c:numCache>
            </c:numRef>
          </c:val>
        </c:ser>
        <c:ser>
          <c:idx val="1"/>
          <c:order val="1"/>
          <c:tx>
            <c:strRef>
              <c:f>'[1]Hoc luc - hanh kiem'!$W$5</c:f>
              <c:strCache>
                <c:ptCount val="1"/>
                <c:pt idx="0">
                  <c:v>Học lực Khá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45.4%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40.0%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'[1]Hoc luc - hanh kiem'!$R$21:$R$26</c:f>
              <c:strCache>
                <c:ptCount val="6"/>
                <c:pt idx="0">
                  <c:v>2010- 2011</c:v>
                </c:pt>
                <c:pt idx="2">
                  <c:v>2011 - 2012</c:v>
                </c:pt>
                <c:pt idx="3">
                  <c:v>2012 - 2013</c:v>
                </c:pt>
                <c:pt idx="4">
                  <c:v>2013- 2014</c:v>
                </c:pt>
                <c:pt idx="5">
                  <c:v>2014 - 2015</c:v>
                </c:pt>
              </c:strCache>
            </c:strRef>
          </c:cat>
          <c:val>
            <c:numRef>
              <c:f>'[1]Hoc luc - hanh kiem'!$T$21:$T$26</c:f>
              <c:numCache>
                <c:ptCount val="6"/>
                <c:pt idx="0">
                  <c:v>45.40682414698163</c:v>
                </c:pt>
                <c:pt idx="2">
                  <c:v>42.816901408450704</c:v>
                </c:pt>
                <c:pt idx="3">
                  <c:v>39.96913580246913</c:v>
                </c:pt>
                <c:pt idx="4">
                  <c:v>44.704049844236756</c:v>
                </c:pt>
                <c:pt idx="5">
                  <c:v>45.5</c:v>
                </c:pt>
              </c:numCache>
            </c:numRef>
          </c:val>
        </c:ser>
        <c:ser>
          <c:idx val="2"/>
          <c:order val="2"/>
          <c:tx>
            <c:strRef>
              <c:f>'[1]Hoc luc - hanh kiem'!$X$5</c:f>
              <c:strCache>
                <c:ptCount val="1"/>
                <c:pt idx="0">
                  <c:v>Học lực TB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36.9%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42.7%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43.8%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31.6%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'[1]Hoc luc - hanh kiem'!$R$21:$R$26</c:f>
              <c:strCache>
                <c:ptCount val="6"/>
                <c:pt idx="0">
                  <c:v>2010- 2011</c:v>
                </c:pt>
                <c:pt idx="2">
                  <c:v>2011 - 2012</c:v>
                </c:pt>
                <c:pt idx="3">
                  <c:v>2012 - 2013</c:v>
                </c:pt>
                <c:pt idx="4">
                  <c:v>2013- 2014</c:v>
                </c:pt>
                <c:pt idx="5">
                  <c:v>2014 - 2015</c:v>
                </c:pt>
              </c:strCache>
            </c:strRef>
          </c:cat>
          <c:val>
            <c:numRef>
              <c:f>'[1]Hoc luc - hanh kiem'!$U$21:$U$26</c:f>
              <c:numCache>
                <c:ptCount val="6"/>
                <c:pt idx="0">
                  <c:v>36.9</c:v>
                </c:pt>
                <c:pt idx="2">
                  <c:v>42.7</c:v>
                </c:pt>
                <c:pt idx="3">
                  <c:v>43.8</c:v>
                </c:pt>
                <c:pt idx="4">
                  <c:v>36.7601246105919</c:v>
                </c:pt>
                <c:pt idx="5">
                  <c:v>31.6</c:v>
                </c:pt>
              </c:numCache>
            </c:numRef>
          </c:val>
        </c:ser>
        <c:ser>
          <c:idx val="3"/>
          <c:order val="3"/>
          <c:tx>
            <c:strRef>
              <c:f>'[1]Hoc luc - hanh kiem'!$Y$5</c:f>
              <c:strCache>
                <c:ptCount val="1"/>
                <c:pt idx="0">
                  <c:v>Học lực Yếu, kém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4.3%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'[1]Hoc luc - hanh kiem'!$R$21:$R$26</c:f>
              <c:strCache>
                <c:ptCount val="6"/>
                <c:pt idx="0">
                  <c:v>2010- 2011</c:v>
                </c:pt>
                <c:pt idx="2">
                  <c:v>2011 - 2012</c:v>
                </c:pt>
                <c:pt idx="3">
                  <c:v>2012 - 2013</c:v>
                </c:pt>
                <c:pt idx="4">
                  <c:v>2013- 2014</c:v>
                </c:pt>
                <c:pt idx="5">
                  <c:v>2014 - 2015</c:v>
                </c:pt>
              </c:strCache>
            </c:strRef>
          </c:cat>
          <c:val>
            <c:numRef>
              <c:f>'[1]Hoc luc - hanh kiem'!$V$21:$V$26</c:f>
              <c:numCache>
                <c:ptCount val="6"/>
                <c:pt idx="0">
                  <c:v>4.7</c:v>
                </c:pt>
                <c:pt idx="2">
                  <c:v>4.1</c:v>
                </c:pt>
                <c:pt idx="3">
                  <c:v>4.8</c:v>
                </c:pt>
                <c:pt idx="4">
                  <c:v>4.517133956386292</c:v>
                </c:pt>
                <c:pt idx="5">
                  <c:v>4.3</c:v>
                </c:pt>
              </c:numCache>
            </c:numRef>
          </c:val>
        </c:ser>
        <c:axId val="16137338"/>
        <c:axId val="11018315"/>
      </c:bar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18315"/>
        <c:crosses val="autoZero"/>
        <c:auto val="1"/>
        <c:lblOffset val="100"/>
        <c:noMultiLvlLbl val="0"/>
      </c:catAx>
      <c:valAx>
        <c:axId val="11018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373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9"/>
          <c:y val="0.377"/>
        </c:manualLayout>
      </c:layout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'Bieu do so lop'!$J$5</c:f>
              <c:strCache>
                <c:ptCount val="1"/>
                <c:pt idx="0">
                  <c:v>Khối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'Bieu do so lop'!$K$4:$O$4</c:f>
              <c:strCache/>
            </c:strRef>
          </c:cat>
          <c:val>
            <c:numRef>
              <c:f>'Bieu do so lop'!$K$5:$O$5</c:f>
              <c:numCache/>
            </c:numRef>
          </c:val>
        </c:ser>
        <c:ser>
          <c:idx val="1"/>
          <c:order val="1"/>
          <c:tx>
            <c:strRef>
              <c:f>'Bieu do so lop'!$J$6</c:f>
              <c:strCache>
                <c:ptCount val="1"/>
                <c:pt idx="0">
                  <c:v>Khối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'Bieu do so lop'!$K$4:$O$4</c:f>
              <c:strCache/>
            </c:strRef>
          </c:cat>
          <c:val>
            <c:numRef>
              <c:f>'Bieu do so lop'!$K$6:$O$6</c:f>
              <c:numCache/>
            </c:numRef>
          </c:val>
        </c:ser>
        <c:ser>
          <c:idx val="2"/>
          <c:order val="2"/>
          <c:tx>
            <c:strRef>
              <c:f>'Bieu do so lop'!$J$7</c:f>
              <c:strCache>
                <c:ptCount val="1"/>
                <c:pt idx="0">
                  <c:v>Khối 8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'Bieu do so lop'!$K$4:$O$4</c:f>
              <c:strCache/>
            </c:strRef>
          </c:cat>
          <c:val>
            <c:numRef>
              <c:f>'Bieu do so lop'!$K$7:$O$7</c:f>
              <c:numCache/>
            </c:numRef>
          </c:val>
        </c:ser>
        <c:ser>
          <c:idx val="3"/>
          <c:order val="3"/>
          <c:tx>
            <c:strRef>
              <c:f>'Bieu do so lop'!$J$8</c:f>
              <c:strCache>
                <c:ptCount val="1"/>
                <c:pt idx="0">
                  <c:v>Khối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'Bieu do so lop'!$K$4:$O$4</c:f>
              <c:strCache/>
            </c:strRef>
          </c:cat>
          <c:val>
            <c:numRef>
              <c:f>'Bieu do so lop'!$K$8:$O$8</c:f>
              <c:numCache/>
            </c:numRef>
          </c:val>
        </c:ser>
        <c:ser>
          <c:idx val="4"/>
          <c:order val="4"/>
          <c:tx>
            <c:strRef>
              <c:f>'Bieu do so lop'!$J$9</c:f>
              <c:strCache>
                <c:ptCount val="1"/>
                <c:pt idx="0">
                  <c:v>Tổng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'Bieu do so lop'!$K$4:$O$4</c:f>
              <c:strCache/>
            </c:strRef>
          </c:cat>
          <c:val>
            <c:numRef>
              <c:f>'Bieu do so lop'!$K$9:$O$9</c:f>
              <c:numCache/>
            </c:numRef>
          </c:val>
        </c:ser>
        <c:axId val="32055972"/>
        <c:axId val="20068293"/>
      </c:bar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68293"/>
        <c:crosses val="autoZero"/>
        <c:auto val="1"/>
        <c:lblOffset val="100"/>
        <c:noMultiLvlLbl val="0"/>
      </c:catAx>
      <c:valAx>
        <c:axId val="20068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5597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123825</xdr:rowOff>
    </xdr:from>
    <xdr:to>
      <xdr:col>11</xdr:col>
      <xdr:colOff>504825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114300" y="857250"/>
        <a:ext cx="85629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419100</xdr:rowOff>
    </xdr:from>
    <xdr:to>
      <xdr:col>9</xdr:col>
      <xdr:colOff>85725</xdr:colOff>
      <xdr:row>18</xdr:row>
      <xdr:rowOff>0</xdr:rowOff>
    </xdr:to>
    <xdr:graphicFrame>
      <xdr:nvGraphicFramePr>
        <xdr:cNvPr id="1" name="Chart 1026"/>
        <xdr:cNvGraphicFramePr/>
      </xdr:nvGraphicFramePr>
      <xdr:xfrm>
        <a:off x="0" y="1114425"/>
        <a:ext cx="79914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21</xdr:row>
      <xdr:rowOff>123825</xdr:rowOff>
    </xdr:from>
    <xdr:to>
      <xdr:col>10</xdr:col>
      <xdr:colOff>514350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33350" y="6410325"/>
        <a:ext cx="84582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314325</xdr:rowOff>
    </xdr:from>
    <xdr:to>
      <xdr:col>10</xdr:col>
      <xdr:colOff>523875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38100" y="971550"/>
        <a:ext cx="856297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</xdr:row>
      <xdr:rowOff>123825</xdr:rowOff>
    </xdr:from>
    <xdr:to>
      <xdr:col>7</xdr:col>
      <xdr:colOff>0</xdr:colOff>
      <xdr:row>27</xdr:row>
      <xdr:rowOff>114300</xdr:rowOff>
    </xdr:to>
    <xdr:graphicFrame>
      <xdr:nvGraphicFramePr>
        <xdr:cNvPr id="1" name="Chart 21"/>
        <xdr:cNvGraphicFramePr/>
      </xdr:nvGraphicFramePr>
      <xdr:xfrm>
        <a:off x="485775" y="1009650"/>
        <a:ext cx="76200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in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PC\Downloads\Copy%20of%20Cac%20bieu%20dung%20cho%20bao%20cao%20TDG%20B&#7855;c%20S&#417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dulieu HS"/>
      <sheetName val="Bang dulieu CB GV NV"/>
      <sheetName val="Bieu do so HS"/>
      <sheetName val="Bieudo_SoHSG"/>
      <sheetName val="Hoc luc - hanh kiem"/>
      <sheetName val="Bieu do so lop"/>
    </sheetNames>
    <sheetDataSet>
      <sheetData sheetId="4">
        <row r="5">
          <cell r="R5" t="str">
            <v>Hạnh kiểm Tốt</v>
          </cell>
          <cell r="S5" t="str">
            <v>Hạnh kiểm Khá</v>
          </cell>
          <cell r="T5" t="str">
            <v>Hạnh kiểm TB</v>
          </cell>
          <cell r="U5" t="str">
            <v>Hạnh kiểm Yếu</v>
          </cell>
          <cell r="V5" t="str">
            <v>Học lực Giỏi</v>
          </cell>
          <cell r="W5" t="str">
            <v>Học lực Khá</v>
          </cell>
          <cell r="X5" t="str">
            <v>Học lực TB</v>
          </cell>
          <cell r="Y5" t="str">
            <v>Học lực Yếu, kém</v>
          </cell>
        </row>
        <row r="6">
          <cell r="Q6" t="str">
            <v>2010- 2011</v>
          </cell>
          <cell r="R6">
            <v>48.7</v>
          </cell>
          <cell r="S6">
            <v>41.7</v>
          </cell>
          <cell r="T6">
            <v>9.3</v>
          </cell>
          <cell r="U6">
            <v>0.3</v>
          </cell>
        </row>
        <row r="7">
          <cell r="Q7" t="str">
            <v>2011 - 2012</v>
          </cell>
          <cell r="R7">
            <v>44.9</v>
          </cell>
          <cell r="S7">
            <v>45.4</v>
          </cell>
          <cell r="T7">
            <v>9.2</v>
          </cell>
          <cell r="U7">
            <v>0.5</v>
          </cell>
        </row>
        <row r="8">
          <cell r="Q8" t="str">
            <v>2012 - 2013</v>
          </cell>
          <cell r="R8">
            <v>49.5</v>
          </cell>
          <cell r="S8">
            <v>40.4</v>
          </cell>
          <cell r="T8">
            <v>8.7</v>
          </cell>
          <cell r="U8">
            <v>1.4</v>
          </cell>
        </row>
        <row r="9">
          <cell r="Q9" t="str">
            <v>2013- 2014</v>
          </cell>
          <cell r="R9">
            <v>50</v>
          </cell>
          <cell r="S9">
            <v>40.3</v>
          </cell>
          <cell r="T9">
            <v>8.5</v>
          </cell>
          <cell r="U9">
            <v>1.2</v>
          </cell>
        </row>
        <row r="10">
          <cell r="Q10" t="str">
            <v>2014 - 2015</v>
          </cell>
          <cell r="R10">
            <v>58.4</v>
          </cell>
          <cell r="S10">
            <v>33.7</v>
          </cell>
          <cell r="T10">
            <v>7.4</v>
          </cell>
          <cell r="U10">
            <v>0.5</v>
          </cell>
        </row>
        <row r="21">
          <cell r="R21" t="str">
            <v>2010- 2011</v>
          </cell>
          <cell r="S21">
            <v>12.992125984251967</v>
          </cell>
          <cell r="T21">
            <v>45.40682414698163</v>
          </cell>
          <cell r="U21">
            <v>36.9</v>
          </cell>
          <cell r="V21">
            <v>4.7</v>
          </cell>
        </row>
        <row r="23">
          <cell r="R23" t="str">
            <v>2011 - 2012</v>
          </cell>
          <cell r="S23">
            <v>10.422535211267606</v>
          </cell>
          <cell r="T23">
            <v>42.816901408450704</v>
          </cell>
          <cell r="U23">
            <v>42.7</v>
          </cell>
          <cell r="V23">
            <v>4.1</v>
          </cell>
        </row>
        <row r="24">
          <cell r="R24" t="str">
            <v>2012 - 2013</v>
          </cell>
          <cell r="S24">
            <v>11.419753086419753</v>
          </cell>
          <cell r="T24">
            <v>39.96913580246913</v>
          </cell>
          <cell r="U24">
            <v>43.8</v>
          </cell>
          <cell r="V24">
            <v>4.8</v>
          </cell>
        </row>
        <row r="25">
          <cell r="R25" t="str">
            <v>2013- 2014</v>
          </cell>
          <cell r="S25">
            <v>14.018691588785046</v>
          </cell>
          <cell r="T25">
            <v>44.704049844236756</v>
          </cell>
          <cell r="U25">
            <v>36.7601246105919</v>
          </cell>
          <cell r="V25">
            <v>4.517133956386292</v>
          </cell>
        </row>
        <row r="26">
          <cell r="R26" t="str">
            <v>2014 - 2015</v>
          </cell>
          <cell r="S26">
            <v>18.6</v>
          </cell>
          <cell r="T26">
            <v>45.5</v>
          </cell>
          <cell r="U26">
            <v>31.6</v>
          </cell>
          <cell r="V26">
            <v>4.3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g TH KQ tu danhgia"/>
      <sheetName val="Bang DuLieu"/>
      <sheetName val="Bang dulieu HS"/>
      <sheetName val="Bang dulieu CB GV NV"/>
      <sheetName val="Bieu do so lop"/>
      <sheetName val="Bieu do so HS"/>
      <sheetName val="Bieudo_SoHSG"/>
      <sheetName val="Bieudo_HọcLuc_HanhKiem"/>
    </sheetNames>
    <sheetDataSet>
      <sheetData sheetId="0">
        <row r="1">
          <cell r="P1" t="str">
            <v>x</v>
          </cell>
          <cell r="Q1" t="str">
            <v>Trường THCS Hà Tu</v>
          </cell>
          <cell r="S1" t="str">
            <v>2008 - 2009</v>
          </cell>
        </row>
        <row r="2">
          <cell r="Q2" t="str">
            <v>Trường THCS Trần Quốc Toản</v>
          </cell>
          <cell r="S2" t="str">
            <v>2009 - 2010</v>
          </cell>
        </row>
        <row r="3">
          <cell r="Q3" t="str">
            <v>Trường THCS Hồng Hải</v>
          </cell>
          <cell r="S3" t="str">
            <v>2010 - 2011</v>
          </cell>
        </row>
        <row r="4">
          <cell r="Q4" t="str">
            <v>Trường THCS Trọng điểm</v>
          </cell>
          <cell r="S4" t="str">
            <v>2011 - 2012</v>
          </cell>
        </row>
        <row r="5">
          <cell r="Q5" t="str">
            <v>Trường THCS Cao Thắng, Hạ Long</v>
          </cell>
          <cell r="S5" t="str">
            <v>2012 - 2013</v>
          </cell>
        </row>
        <row r="6">
          <cell r="Q6" t="str">
            <v>Trường THCS Cao Xanh, Hạ Long</v>
          </cell>
          <cell r="S6" t="str">
            <v>2013 - 2014</v>
          </cell>
        </row>
        <row r="7">
          <cell r="Q7" t="str">
            <v>Trường THCS Hà Trung, Hạ Long</v>
          </cell>
          <cell r="S7" t="str">
            <v>2014 - 2015</v>
          </cell>
        </row>
        <row r="8">
          <cell r="Q8" t="str">
            <v>Trường THCS Nguyễn Văn Thuộc, Hạ Long</v>
          </cell>
          <cell r="S8" t="str">
            <v>2015 - 2016</v>
          </cell>
        </row>
        <row r="9">
          <cell r="Q9" t="str">
            <v>Trường THCS Lê Văn Tám, Hạ Long</v>
          </cell>
          <cell r="S9" t="str">
            <v>2016 - 2017</v>
          </cell>
        </row>
        <row r="10">
          <cell r="Q10" t="str">
            <v>Trường THCS Kim Đồng, Hạ Long</v>
          </cell>
          <cell r="S10" t="str">
            <v>2017 - 2018</v>
          </cell>
        </row>
        <row r="11">
          <cell r="Q11" t="str">
            <v>Trường THCS Bãi Cháy, Hạ Long</v>
          </cell>
          <cell r="S11" t="str">
            <v>2018 - 2019</v>
          </cell>
        </row>
        <row r="12">
          <cell r="Q12" t="str">
            <v>Trường THCS Nguyễn Trãi , Hạ Long</v>
          </cell>
          <cell r="S12" t="str">
            <v>2019 - 2020</v>
          </cell>
        </row>
        <row r="13">
          <cell r="Q13" t="str">
            <v>Trường THCS Việt Hưng, Hạ Long</v>
          </cell>
          <cell r="S13" t="str">
            <v>2020 - 2021</v>
          </cell>
        </row>
        <row r="14">
          <cell r="Q14" t="str">
            <v>Trường THCS Lý Tự Trọng, Hạ Long</v>
          </cell>
        </row>
        <row r="15">
          <cell r="Q15" t="str">
            <v>Trường THCS Đại Yên, Hạ Long</v>
          </cell>
        </row>
        <row r="16">
          <cell r="Q16" t="str">
            <v>Trường PTCS Minh Khai</v>
          </cell>
        </row>
        <row r="17">
          <cell r="Q17" t="str">
            <v>Trường PTCS Nguyễn Viết Xuân</v>
          </cell>
        </row>
        <row r="18">
          <cell r="Q18" t="str">
            <v>Trường PTCS Bãi Cháy II</v>
          </cell>
        </row>
        <row r="19">
          <cell r="Q19" t="str">
            <v>Trường PTCS Tuần Châu</v>
          </cell>
        </row>
        <row r="20">
          <cell r="Q20" t="str">
            <v>Trường PTCS Hùng Thắng</v>
          </cell>
        </row>
        <row r="21">
          <cell r="Q21" t="str">
            <v>???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0.28125" style="13" customWidth="1"/>
    <col min="2" max="6" width="12.8515625" style="1" customWidth="1"/>
    <col min="7" max="7" width="22.00390625" style="1" customWidth="1"/>
    <col min="8" max="16384" width="9.140625" style="1" customWidth="1"/>
  </cols>
  <sheetData>
    <row r="1" ht="43.5" customHeight="1" thickBot="1">
      <c r="A1" s="8" t="s">
        <v>86</v>
      </c>
    </row>
    <row r="2" spans="1:6" s="3" customFormat="1" ht="39.75" customHeight="1" thickBot="1">
      <c r="A2" s="9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s="3" customFormat="1" ht="24" customHeight="1" thickBot="1">
      <c r="A3" s="10" t="s">
        <v>5</v>
      </c>
      <c r="B3" s="4">
        <v>762</v>
      </c>
      <c r="C3" s="4">
        <v>710</v>
      </c>
      <c r="D3" s="4">
        <v>648</v>
      </c>
      <c r="E3" s="4">
        <v>642</v>
      </c>
      <c r="F3" s="4">
        <v>692</v>
      </c>
    </row>
    <row r="4" spans="1:6" s="3" customFormat="1" ht="18.75" customHeight="1" thickBot="1">
      <c r="A4" s="11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</row>
    <row r="5" spans="1:6" s="3" customFormat="1" ht="18.75" customHeight="1" thickBot="1">
      <c r="A5" s="11" t="s">
        <v>12</v>
      </c>
      <c r="B5" s="5" t="s">
        <v>13</v>
      </c>
      <c r="C5" s="5" t="s">
        <v>8</v>
      </c>
      <c r="D5" s="5" t="s">
        <v>14</v>
      </c>
      <c r="E5" s="5" t="s">
        <v>15</v>
      </c>
      <c r="F5" s="5" t="s">
        <v>16</v>
      </c>
    </row>
    <row r="6" spans="1:6" s="3" customFormat="1" ht="18.75" customHeight="1" thickBot="1">
      <c r="A6" s="11" t="s">
        <v>17</v>
      </c>
      <c r="B6" s="5" t="s">
        <v>18</v>
      </c>
      <c r="C6" s="5" t="s">
        <v>19</v>
      </c>
      <c r="D6" s="5" t="s">
        <v>20</v>
      </c>
      <c r="E6" s="5" t="s">
        <v>21</v>
      </c>
      <c r="F6" s="5" t="s">
        <v>22</v>
      </c>
    </row>
    <row r="7" spans="1:6" s="3" customFormat="1" ht="18.75" customHeight="1" thickBot="1">
      <c r="A7" s="11" t="s">
        <v>23</v>
      </c>
      <c r="B7" s="5" t="s">
        <v>24</v>
      </c>
      <c r="C7" s="5" t="s">
        <v>25</v>
      </c>
      <c r="D7" s="5" t="s">
        <v>16</v>
      </c>
      <c r="E7" s="5" t="s">
        <v>26</v>
      </c>
      <c r="F7" s="5" t="s">
        <v>27</v>
      </c>
    </row>
    <row r="8" spans="1:6" s="3" customFormat="1" ht="18.75" customHeight="1" thickBot="1">
      <c r="A8" s="10" t="s">
        <v>28</v>
      </c>
      <c r="B8" s="6" t="s">
        <v>29</v>
      </c>
      <c r="C8" s="6" t="s">
        <v>30</v>
      </c>
      <c r="D8" s="6" t="s">
        <v>31</v>
      </c>
      <c r="E8" s="6" t="s">
        <v>32</v>
      </c>
      <c r="F8" s="6" t="s">
        <v>33</v>
      </c>
    </row>
    <row r="9" spans="1:6" s="3" customFormat="1" ht="18.75" customHeight="1" thickBot="1">
      <c r="A9" s="10" t="s">
        <v>34</v>
      </c>
      <c r="B9" s="6" t="s">
        <v>35</v>
      </c>
      <c r="C9" s="6" t="s">
        <v>36</v>
      </c>
      <c r="D9" s="6" t="s">
        <v>37</v>
      </c>
      <c r="E9" s="6" t="s">
        <v>38</v>
      </c>
      <c r="F9" s="6" t="s">
        <v>39</v>
      </c>
    </row>
    <row r="10" spans="1:6" s="3" customFormat="1" ht="36.75" customHeight="1" thickBot="1">
      <c r="A10" s="10" t="s">
        <v>40</v>
      </c>
      <c r="B10" s="6" t="s">
        <v>41</v>
      </c>
      <c r="C10" s="6" t="s">
        <v>42</v>
      </c>
      <c r="D10" s="6" t="s">
        <v>43</v>
      </c>
      <c r="E10" s="6" t="s">
        <v>44</v>
      </c>
      <c r="F10" s="6" t="s">
        <v>41</v>
      </c>
    </row>
    <row r="11" spans="1:6" s="3" customFormat="1" ht="17.25" customHeight="1" thickBot="1">
      <c r="A11" s="10" t="s">
        <v>45</v>
      </c>
      <c r="B11" s="6" t="s">
        <v>46</v>
      </c>
      <c r="C11" s="6" t="s">
        <v>46</v>
      </c>
      <c r="D11" s="6" t="s">
        <v>47</v>
      </c>
      <c r="E11" s="6" t="s">
        <v>47</v>
      </c>
      <c r="F11" s="6" t="s">
        <v>48</v>
      </c>
    </row>
    <row r="12" spans="1:6" s="3" customFormat="1" ht="17.25" customHeight="1" thickBot="1">
      <c r="A12" s="10" t="s">
        <v>49</v>
      </c>
      <c r="B12" s="6" t="s">
        <v>50</v>
      </c>
      <c r="C12" s="6" t="s">
        <v>26</v>
      </c>
      <c r="D12" s="6" t="s">
        <v>51</v>
      </c>
      <c r="E12" s="6" t="s">
        <v>19</v>
      </c>
      <c r="F12" s="6" t="s">
        <v>11</v>
      </c>
    </row>
    <row r="13" spans="1:6" s="3" customFormat="1" ht="17.25" customHeight="1" thickBot="1">
      <c r="A13" s="10" t="s">
        <v>52</v>
      </c>
      <c r="B13" s="6" t="s">
        <v>53</v>
      </c>
      <c r="C13" s="6" t="s">
        <v>44</v>
      </c>
      <c r="D13" s="6" t="s">
        <v>54</v>
      </c>
      <c r="E13" s="6" t="s">
        <v>54</v>
      </c>
      <c r="F13" s="6"/>
    </row>
    <row r="14" spans="1:6" s="3" customFormat="1" ht="17.25" customHeight="1" thickBot="1">
      <c r="A14" s="10" t="s">
        <v>55</v>
      </c>
      <c r="B14" s="6" t="s">
        <v>54</v>
      </c>
      <c r="C14" s="6" t="s">
        <v>46</v>
      </c>
      <c r="D14" s="6" t="s">
        <v>56</v>
      </c>
      <c r="E14" s="6" t="s">
        <v>46</v>
      </c>
      <c r="F14" s="6" t="s">
        <v>46</v>
      </c>
    </row>
    <row r="15" spans="1:6" s="3" customFormat="1" ht="17.25" customHeight="1" thickBot="1">
      <c r="A15" s="10" t="s">
        <v>57</v>
      </c>
      <c r="B15" s="6"/>
      <c r="C15" s="6"/>
      <c r="D15" s="6"/>
      <c r="E15" s="6"/>
      <c r="F15" s="6"/>
    </row>
    <row r="16" spans="1:6" s="3" customFormat="1" ht="17.25" customHeight="1" thickBot="1">
      <c r="A16" s="10" t="s">
        <v>58</v>
      </c>
      <c r="B16" s="6"/>
      <c r="C16" s="6"/>
      <c r="D16" s="6"/>
      <c r="E16" s="6"/>
      <c r="F16" s="6"/>
    </row>
    <row r="17" spans="1:6" s="3" customFormat="1" ht="17.25" customHeight="1" thickBot="1">
      <c r="A17" s="10" t="s">
        <v>59</v>
      </c>
      <c r="B17" s="6"/>
      <c r="C17" s="6"/>
      <c r="D17" s="6"/>
      <c r="E17" s="6"/>
      <c r="F17" s="6"/>
    </row>
    <row r="18" spans="1:6" s="3" customFormat="1" ht="39.75" customHeight="1" thickBot="1">
      <c r="A18" s="10" t="s">
        <v>60</v>
      </c>
      <c r="B18" s="7" t="s">
        <v>61</v>
      </c>
      <c r="C18" s="7" t="s">
        <v>38</v>
      </c>
      <c r="D18" s="7" t="s">
        <v>62</v>
      </c>
      <c r="E18" s="7" t="s">
        <v>62</v>
      </c>
      <c r="F18" s="7" t="s">
        <v>63</v>
      </c>
    </row>
    <row r="19" spans="1:6" s="3" customFormat="1" ht="37.5" customHeight="1" thickBot="1">
      <c r="A19" s="10" t="s">
        <v>64</v>
      </c>
      <c r="B19" s="6" t="s">
        <v>65</v>
      </c>
      <c r="C19" s="6" t="s">
        <v>66</v>
      </c>
      <c r="D19" s="6" t="s">
        <v>65</v>
      </c>
      <c r="E19" s="6" t="s">
        <v>65</v>
      </c>
      <c r="F19" s="6" t="s">
        <v>66</v>
      </c>
    </row>
    <row r="20" spans="1:6" s="3" customFormat="1" ht="18" customHeight="1" thickBot="1">
      <c r="A20" s="11" t="s">
        <v>67</v>
      </c>
      <c r="B20" s="6" t="s">
        <v>29</v>
      </c>
      <c r="C20" s="6" t="s">
        <v>30</v>
      </c>
      <c r="D20" s="6" t="s">
        <v>31</v>
      </c>
      <c r="E20" s="6" t="s">
        <v>32</v>
      </c>
      <c r="F20" s="6" t="s">
        <v>33</v>
      </c>
    </row>
    <row r="21" spans="1:6" s="3" customFormat="1" ht="18" customHeight="1" thickBot="1">
      <c r="A21" s="11" t="s">
        <v>68</v>
      </c>
      <c r="B21" s="6" t="s">
        <v>35</v>
      </c>
      <c r="C21" s="6" t="s">
        <v>36</v>
      </c>
      <c r="D21" s="6" t="s">
        <v>37</v>
      </c>
      <c r="E21" s="6" t="s">
        <v>38</v>
      </c>
      <c r="F21" s="6" t="s">
        <v>39</v>
      </c>
    </row>
    <row r="22" spans="1:6" s="3" customFormat="1" ht="47.25" customHeight="1" thickBot="1">
      <c r="A22" s="10" t="s">
        <v>69</v>
      </c>
      <c r="B22" s="6" t="s">
        <v>70</v>
      </c>
      <c r="C22" s="6" t="s">
        <v>70</v>
      </c>
      <c r="D22" s="6" t="s">
        <v>70</v>
      </c>
      <c r="E22" s="6" t="s">
        <v>70</v>
      </c>
      <c r="F22" s="6" t="s">
        <v>70</v>
      </c>
    </row>
    <row r="23" spans="1:6" s="3" customFormat="1" ht="24" customHeight="1" thickBot="1">
      <c r="A23" s="11" t="s">
        <v>67</v>
      </c>
      <c r="B23" s="6" t="s">
        <v>71</v>
      </c>
      <c r="C23" s="6" t="s">
        <v>72</v>
      </c>
      <c r="D23" s="6" t="s">
        <v>73</v>
      </c>
      <c r="E23" s="6" t="s">
        <v>74</v>
      </c>
      <c r="F23" s="6"/>
    </row>
    <row r="24" spans="1:6" s="3" customFormat="1" ht="24" customHeight="1" thickBot="1">
      <c r="A24" s="11" t="s">
        <v>68</v>
      </c>
      <c r="B24" s="6" t="s">
        <v>42</v>
      </c>
      <c r="C24" s="6" t="s">
        <v>44</v>
      </c>
      <c r="D24" s="6" t="s">
        <v>75</v>
      </c>
      <c r="E24" s="6" t="s">
        <v>44</v>
      </c>
      <c r="F24" s="6"/>
    </row>
    <row r="25" spans="1:6" s="3" customFormat="1" ht="24" customHeight="1" thickBot="1">
      <c r="A25" s="10" t="s">
        <v>76</v>
      </c>
      <c r="B25" s="6" t="s">
        <v>77</v>
      </c>
      <c r="C25" s="6" t="s">
        <v>78</v>
      </c>
      <c r="D25" s="6" t="s">
        <v>79</v>
      </c>
      <c r="E25" s="6" t="s">
        <v>80</v>
      </c>
      <c r="F25" s="6" t="s">
        <v>81</v>
      </c>
    </row>
    <row r="26" spans="1:6" s="3" customFormat="1" ht="36" customHeight="1" thickBot="1">
      <c r="A26" s="10" t="s">
        <v>82</v>
      </c>
      <c r="B26" s="6" t="s">
        <v>83</v>
      </c>
      <c r="C26" s="6" t="s">
        <v>43</v>
      </c>
      <c r="D26" s="6" t="s">
        <v>46</v>
      </c>
      <c r="E26" s="6" t="s">
        <v>42</v>
      </c>
      <c r="F26" s="6" t="s">
        <v>54</v>
      </c>
    </row>
    <row r="27" spans="1:6" s="3" customFormat="1" ht="41.25" customHeight="1" thickBot="1">
      <c r="A27" s="10" t="s">
        <v>84</v>
      </c>
      <c r="B27" s="6"/>
      <c r="C27" s="6"/>
      <c r="D27" s="6"/>
      <c r="E27" s="6" t="s">
        <v>56</v>
      </c>
      <c r="F27" s="6"/>
    </row>
    <row r="28" spans="1:6" s="3" customFormat="1" ht="24" customHeight="1" thickBot="1">
      <c r="A28" s="10" t="s">
        <v>85</v>
      </c>
      <c r="B28" s="6" t="s">
        <v>70</v>
      </c>
      <c r="C28" s="6" t="s">
        <v>70</v>
      </c>
      <c r="D28" s="6" t="s">
        <v>70</v>
      </c>
      <c r="E28" s="6" t="s">
        <v>70</v>
      </c>
      <c r="F28" s="6" t="s">
        <v>70</v>
      </c>
    </row>
    <row r="29" s="3" customFormat="1" ht="12.75">
      <c r="A29" s="12"/>
    </row>
    <row r="30" s="3" customFormat="1" ht="12.75">
      <c r="A30" s="12"/>
    </row>
    <row r="31" s="3" customFormat="1" ht="12.75">
      <c r="A31" s="12"/>
    </row>
    <row r="32" s="3" customFormat="1" ht="12.75">
      <c r="A32" s="12"/>
    </row>
    <row r="33" s="3" customFormat="1" ht="12.75">
      <c r="A33" s="12"/>
    </row>
    <row r="34" s="3" customFormat="1" ht="12.75">
      <c r="A34" s="12"/>
    </row>
    <row r="35" s="3" customFormat="1" ht="12.75">
      <c r="A35" s="12"/>
    </row>
    <row r="36" s="3" customFormat="1" ht="12.75">
      <c r="A36" s="12"/>
    </row>
    <row r="37" s="3" customFormat="1" ht="12.75">
      <c r="A37" s="12"/>
    </row>
    <row r="38" s="3" customFormat="1" ht="12.75">
      <c r="A38" s="12"/>
    </row>
    <row r="39" s="3" customFormat="1" ht="12.75">
      <c r="A39" s="12"/>
    </row>
    <row r="40" s="3" customFormat="1" ht="12.75">
      <c r="A40" s="12"/>
    </row>
    <row r="41" s="3" customFormat="1" ht="12.75">
      <c r="A41" s="12"/>
    </row>
    <row r="42" s="3" customFormat="1" ht="12.75">
      <c r="A42" s="12"/>
    </row>
    <row r="43" s="3" customFormat="1" ht="12.75">
      <c r="A43" s="12"/>
    </row>
    <row r="44" s="3" customFormat="1" ht="12.75">
      <c r="A44" s="12"/>
    </row>
    <row r="45" s="3" customFormat="1" ht="12.75">
      <c r="A45" s="12"/>
    </row>
    <row r="46" s="3" customFormat="1" ht="12.75">
      <c r="A46" s="12"/>
    </row>
    <row r="47" s="3" customFormat="1" ht="12.75">
      <c r="A47" s="12"/>
    </row>
    <row r="48" s="3" customFormat="1" ht="12.75">
      <c r="A48" s="12"/>
    </row>
    <row r="49" s="3" customFormat="1" ht="12.75">
      <c r="A49" s="12"/>
    </row>
    <row r="50" s="3" customFormat="1" ht="12.75">
      <c r="A50" s="12"/>
    </row>
    <row r="51" s="3" customFormat="1" ht="12.75">
      <c r="A51" s="12"/>
    </row>
    <row r="52" s="3" customFormat="1" ht="12.75">
      <c r="A52" s="12"/>
    </row>
    <row r="53" s="3" customFormat="1" ht="12.75">
      <c r="A53" s="12"/>
    </row>
    <row r="54" s="3" customFormat="1" ht="12.75">
      <c r="A54" s="12"/>
    </row>
    <row r="55" s="3" customFormat="1" ht="12.75">
      <c r="A55" s="12"/>
    </row>
    <row r="56" s="3" customFormat="1" ht="12.75">
      <c r="A56" s="12"/>
    </row>
    <row r="57" s="3" customFormat="1" ht="12.75">
      <c r="A57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4">
      <selection activeCell="D3" sqref="D3:D4"/>
    </sheetView>
  </sheetViews>
  <sheetFormatPr defaultColWidth="9.140625" defaultRowHeight="12.75"/>
  <cols>
    <col min="1" max="1" width="27.140625" style="23" customWidth="1"/>
    <col min="2" max="2" width="6.421875" style="23" customWidth="1"/>
    <col min="3" max="10" width="6.00390625" style="23" customWidth="1"/>
    <col min="11" max="11" width="8.00390625" style="23" customWidth="1"/>
    <col min="12" max="16384" width="9.140625" style="23" customWidth="1"/>
  </cols>
  <sheetData>
    <row r="1" spans="1:11" ht="24" customHeight="1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46.5" customHeight="1">
      <c r="A2" s="87" t="s">
        <v>88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26.25" customHeight="1">
      <c r="A3" s="105"/>
      <c r="B3" s="107" t="s">
        <v>5</v>
      </c>
      <c r="C3" s="109" t="s">
        <v>28</v>
      </c>
      <c r="D3" s="107" t="s">
        <v>34</v>
      </c>
      <c r="E3" s="111" t="s">
        <v>89</v>
      </c>
      <c r="F3" s="112"/>
      <c r="G3" s="113"/>
      <c r="H3" s="114" t="s">
        <v>90</v>
      </c>
      <c r="I3" s="115"/>
      <c r="J3" s="115"/>
      <c r="K3" s="116"/>
    </row>
    <row r="4" spans="1:11" ht="33.75" customHeight="1">
      <c r="A4" s="106"/>
      <c r="B4" s="108"/>
      <c r="C4" s="110"/>
      <c r="D4" s="108"/>
      <c r="E4" s="24" t="s">
        <v>91</v>
      </c>
      <c r="F4" s="24" t="s">
        <v>92</v>
      </c>
      <c r="G4" s="24" t="s">
        <v>93</v>
      </c>
      <c r="H4" s="117"/>
      <c r="I4" s="118"/>
      <c r="J4" s="118"/>
      <c r="K4" s="119"/>
    </row>
    <row r="5" spans="1:11" ht="27" customHeight="1">
      <c r="A5" s="25" t="s">
        <v>94</v>
      </c>
      <c r="B5" s="26">
        <v>1</v>
      </c>
      <c r="C5" s="26"/>
      <c r="D5" s="27"/>
      <c r="E5" s="27"/>
      <c r="F5" s="27">
        <v>1</v>
      </c>
      <c r="G5" s="27"/>
      <c r="H5" s="95"/>
      <c r="I5" s="96"/>
      <c r="J5" s="96"/>
      <c r="K5" s="97"/>
    </row>
    <row r="6" spans="1:13" ht="27" customHeight="1">
      <c r="A6" s="28" t="s">
        <v>95</v>
      </c>
      <c r="B6" s="29">
        <v>2</v>
      </c>
      <c r="C6" s="29">
        <v>1</v>
      </c>
      <c r="D6" s="30"/>
      <c r="E6" s="30"/>
      <c r="F6" s="30">
        <v>2</v>
      </c>
      <c r="G6" s="30"/>
      <c r="H6" s="98"/>
      <c r="I6" s="99"/>
      <c r="J6" s="99"/>
      <c r="K6" s="100"/>
      <c r="M6" s="31"/>
    </row>
    <row r="7" spans="1:11" ht="27" customHeight="1">
      <c r="A7" s="28" t="s">
        <v>96</v>
      </c>
      <c r="B7" s="29">
        <v>43</v>
      </c>
      <c r="C7" s="29">
        <v>39</v>
      </c>
      <c r="D7" s="30"/>
      <c r="E7" s="30">
        <v>18</v>
      </c>
      <c r="F7" s="30">
        <v>25</v>
      </c>
      <c r="G7" s="30"/>
      <c r="H7" s="98"/>
      <c r="I7" s="99"/>
      <c r="J7" s="99"/>
      <c r="K7" s="100"/>
    </row>
    <row r="8" spans="1:11" ht="27" customHeight="1">
      <c r="A8" s="32" t="s">
        <v>97</v>
      </c>
      <c r="B8" s="33">
        <v>3</v>
      </c>
      <c r="C8" s="33">
        <v>3</v>
      </c>
      <c r="D8" s="34"/>
      <c r="E8" s="34">
        <v>3</v>
      </c>
      <c r="F8" s="34"/>
      <c r="G8" s="34"/>
      <c r="H8" s="101"/>
      <c r="I8" s="102"/>
      <c r="J8" s="102"/>
      <c r="K8" s="103"/>
    </row>
    <row r="9" spans="1:11" ht="27" customHeight="1">
      <c r="A9" s="35" t="s">
        <v>98</v>
      </c>
      <c r="B9" s="36">
        <f>SUM(B5:B8)</f>
        <v>49</v>
      </c>
      <c r="C9" s="36">
        <f>SUM(C5:C8)</f>
        <v>43</v>
      </c>
      <c r="D9" s="36"/>
      <c r="E9" s="36">
        <f>SUM(E5:E8)</f>
        <v>21</v>
      </c>
      <c r="F9" s="36">
        <f>SUM(F5:F8)</f>
        <v>28</v>
      </c>
      <c r="G9" s="36"/>
      <c r="H9" s="83"/>
      <c r="I9" s="84"/>
      <c r="J9" s="84"/>
      <c r="K9" s="85"/>
    </row>
    <row r="10" spans="1:11" ht="12.75">
      <c r="A10" s="86"/>
      <c r="B10" s="86"/>
      <c r="C10" s="86"/>
      <c r="D10" s="37"/>
      <c r="E10" s="37"/>
      <c r="F10" s="37"/>
      <c r="G10" s="37"/>
      <c r="H10" s="37"/>
      <c r="I10" s="37"/>
      <c r="J10" s="37"/>
      <c r="K10" s="37"/>
    </row>
    <row r="11" spans="1:11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26.25" customHeight="1">
      <c r="A12" s="87" t="s">
        <v>99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9.5" customHeight="1">
      <c r="A13" s="88"/>
      <c r="B13" s="90" t="s">
        <v>100</v>
      </c>
      <c r="C13" s="91"/>
      <c r="D13" s="90" t="s">
        <v>100</v>
      </c>
      <c r="E13" s="91"/>
      <c r="F13" s="90" t="s">
        <v>100</v>
      </c>
      <c r="G13" s="91"/>
      <c r="H13" s="90" t="s">
        <v>100</v>
      </c>
      <c r="I13" s="91"/>
      <c r="J13" s="92" t="s">
        <v>100</v>
      </c>
      <c r="K13" s="92"/>
    </row>
    <row r="14" spans="1:11" ht="21.75" customHeight="1">
      <c r="A14" s="89"/>
      <c r="B14" s="93" t="s">
        <v>101</v>
      </c>
      <c r="C14" s="94"/>
      <c r="D14" s="93" t="s">
        <v>102</v>
      </c>
      <c r="E14" s="94"/>
      <c r="F14" s="93" t="s">
        <v>103</v>
      </c>
      <c r="G14" s="94"/>
      <c r="H14" s="93" t="s">
        <v>104</v>
      </c>
      <c r="I14" s="94"/>
      <c r="J14" s="93" t="s">
        <v>134</v>
      </c>
      <c r="K14" s="94"/>
    </row>
    <row r="15" spans="1:11" ht="33.75" customHeight="1">
      <c r="A15" s="38" t="s">
        <v>105</v>
      </c>
      <c r="B15" s="79">
        <v>54</v>
      </c>
      <c r="C15" s="80"/>
      <c r="D15" s="79">
        <v>50</v>
      </c>
      <c r="E15" s="80"/>
      <c r="F15" s="79">
        <v>51</v>
      </c>
      <c r="G15" s="80"/>
      <c r="H15" s="79">
        <v>51</v>
      </c>
      <c r="I15" s="80"/>
      <c r="J15" s="79">
        <v>46</v>
      </c>
      <c r="K15" s="80"/>
    </row>
    <row r="16" spans="1:11" ht="33.75" customHeight="1">
      <c r="A16" s="39" t="s">
        <v>106</v>
      </c>
      <c r="B16" s="81" t="s">
        <v>110</v>
      </c>
      <c r="C16" s="82"/>
      <c r="D16" s="77" t="s">
        <v>112</v>
      </c>
      <c r="E16" s="78"/>
      <c r="F16" s="77" t="s">
        <v>114</v>
      </c>
      <c r="G16" s="78"/>
      <c r="H16" s="77" t="s">
        <v>114</v>
      </c>
      <c r="I16" s="78"/>
      <c r="J16" s="77" t="s">
        <v>115</v>
      </c>
      <c r="K16" s="78"/>
    </row>
    <row r="17" spans="1:11" ht="33.75" customHeight="1">
      <c r="A17" s="39" t="s">
        <v>107</v>
      </c>
      <c r="B17" s="77" t="s">
        <v>111</v>
      </c>
      <c r="C17" s="78"/>
      <c r="D17" s="77">
        <v>0.07</v>
      </c>
      <c r="E17" s="78"/>
      <c r="F17" s="73" t="s">
        <v>113</v>
      </c>
      <c r="G17" s="74"/>
      <c r="H17" s="73" t="s">
        <v>113</v>
      </c>
      <c r="I17" s="74"/>
      <c r="J17" s="73" t="s">
        <v>116</v>
      </c>
      <c r="K17" s="74"/>
    </row>
    <row r="18" spans="1:11" ht="33.75" customHeight="1">
      <c r="A18" s="40" t="s">
        <v>108</v>
      </c>
      <c r="B18" s="75">
        <v>11</v>
      </c>
      <c r="C18" s="76"/>
      <c r="D18" s="75">
        <v>10</v>
      </c>
      <c r="E18" s="76"/>
      <c r="F18" s="75">
        <v>9</v>
      </c>
      <c r="G18" s="76"/>
      <c r="H18" s="71" t="s">
        <v>117</v>
      </c>
      <c r="I18" s="72"/>
      <c r="J18" s="75">
        <v>8</v>
      </c>
      <c r="K18" s="76"/>
    </row>
    <row r="19" spans="1:11" ht="33.75" customHeight="1">
      <c r="A19" s="41" t="s">
        <v>109</v>
      </c>
      <c r="B19" s="69">
        <v>3</v>
      </c>
      <c r="C19" s="70"/>
      <c r="D19" s="71" t="s">
        <v>117</v>
      </c>
      <c r="E19" s="72"/>
      <c r="F19" s="71" t="s">
        <v>117</v>
      </c>
      <c r="G19" s="72"/>
      <c r="H19" s="71" t="s">
        <v>117</v>
      </c>
      <c r="I19" s="72"/>
      <c r="J19" s="69">
        <v>3</v>
      </c>
      <c r="K19" s="70"/>
    </row>
  </sheetData>
  <sheetProtection/>
  <mergeCells count="51">
    <mergeCell ref="A1:K1"/>
    <mergeCell ref="A2:K2"/>
    <mergeCell ref="A3:A4"/>
    <mergeCell ref="B3:B4"/>
    <mergeCell ref="C3:C4"/>
    <mergeCell ref="D3:D4"/>
    <mergeCell ref="E3:G3"/>
    <mergeCell ref="H3:K4"/>
    <mergeCell ref="D14:E14"/>
    <mergeCell ref="F14:G14"/>
    <mergeCell ref="H14:I14"/>
    <mergeCell ref="J14:K14"/>
    <mergeCell ref="H5:K5"/>
    <mergeCell ref="H6:K6"/>
    <mergeCell ref="H7:K7"/>
    <mergeCell ref="H8:K8"/>
    <mergeCell ref="H9:K9"/>
    <mergeCell ref="A10:C10"/>
    <mergeCell ref="A12:K12"/>
    <mergeCell ref="A13:A14"/>
    <mergeCell ref="B13:C13"/>
    <mergeCell ref="D13:E13"/>
    <mergeCell ref="F13:G13"/>
    <mergeCell ref="H13:I13"/>
    <mergeCell ref="J13:K13"/>
    <mergeCell ref="B14:C14"/>
    <mergeCell ref="J15:K15"/>
    <mergeCell ref="B16:C16"/>
    <mergeCell ref="D16:E16"/>
    <mergeCell ref="F16:G16"/>
    <mergeCell ref="H16:I16"/>
    <mergeCell ref="J16:K16"/>
    <mergeCell ref="B15:C15"/>
    <mergeCell ref="D15:E15"/>
    <mergeCell ref="F15:G15"/>
    <mergeCell ref="H15:I15"/>
    <mergeCell ref="J17:K17"/>
    <mergeCell ref="B18:C18"/>
    <mergeCell ref="D18:E18"/>
    <mergeCell ref="F18:G18"/>
    <mergeCell ref="J18:K18"/>
    <mergeCell ref="B17:C17"/>
    <mergeCell ref="D17:E17"/>
    <mergeCell ref="F17:G17"/>
    <mergeCell ref="H17:I17"/>
    <mergeCell ref="J19:K19"/>
    <mergeCell ref="H18:I18"/>
    <mergeCell ref="B19:C19"/>
    <mergeCell ref="D19:E19"/>
    <mergeCell ref="F19:G19"/>
    <mergeCell ref="H19:I1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4"/>
  <sheetViews>
    <sheetView zoomScale="70" zoomScaleNormal="70" zoomScalePageLayoutView="0" workbookViewId="0" topLeftCell="A1">
      <selection activeCell="N25" sqref="N25"/>
    </sheetView>
  </sheetViews>
  <sheetFormatPr defaultColWidth="9.140625" defaultRowHeight="12.75"/>
  <cols>
    <col min="1" max="12" width="11.140625" style="0" customWidth="1"/>
    <col min="13" max="20" width="16.421875" style="0" customWidth="1"/>
  </cols>
  <sheetData>
    <row r="1" spans="1:32" s="14" customFormat="1" ht="57.75" customHeight="1">
      <c r="A1" s="121" t="s">
        <v>130</v>
      </c>
      <c r="B1" s="121"/>
      <c r="C1" s="121"/>
      <c r="M1" s="42"/>
      <c r="O1" s="59" t="s">
        <v>101</v>
      </c>
      <c r="P1" s="59" t="s">
        <v>102</v>
      </c>
      <c r="Q1" s="59" t="s">
        <v>103</v>
      </c>
      <c r="R1" s="59" t="s">
        <v>104</v>
      </c>
      <c r="S1" s="59" t="s">
        <v>134</v>
      </c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3:32" s="14" customFormat="1" ht="25.5" customHeight="1">
      <c r="M2" s="42"/>
      <c r="N2" s="43" t="s">
        <v>6</v>
      </c>
      <c r="O2" s="44">
        <v>185</v>
      </c>
      <c r="P2" s="44">
        <v>171</v>
      </c>
      <c r="Q2" s="44">
        <v>143</v>
      </c>
      <c r="R2" s="44">
        <v>173</v>
      </c>
      <c r="S2" s="44">
        <v>226</v>
      </c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3:32" s="14" customFormat="1" ht="25.5" customHeight="1">
      <c r="M3" s="42"/>
      <c r="N3" s="43" t="s">
        <v>12</v>
      </c>
      <c r="O3" s="44">
        <v>181</v>
      </c>
      <c r="P3" s="44">
        <v>171</v>
      </c>
      <c r="Q3" s="44">
        <v>170</v>
      </c>
      <c r="R3" s="44">
        <v>140</v>
      </c>
      <c r="S3" s="44">
        <v>174</v>
      </c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13:32" s="14" customFormat="1" ht="25.5" customHeight="1">
      <c r="M4" s="42"/>
      <c r="N4" s="43" t="s">
        <v>17</v>
      </c>
      <c r="O4" s="44">
        <v>203</v>
      </c>
      <c r="P4" s="44">
        <v>172</v>
      </c>
      <c r="Q4" s="44">
        <v>161</v>
      </c>
      <c r="R4" s="44">
        <v>164</v>
      </c>
      <c r="S4" s="44">
        <v>134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3:32" s="14" customFormat="1" ht="25.5" customHeight="1">
      <c r="M5" s="45"/>
      <c r="N5" s="43" t="s">
        <v>23</v>
      </c>
      <c r="O5" s="44">
        <v>193</v>
      </c>
      <c r="P5" s="44">
        <v>196</v>
      </c>
      <c r="Q5" s="44">
        <v>174</v>
      </c>
      <c r="R5" s="44">
        <v>165</v>
      </c>
      <c r="S5" s="44">
        <v>158</v>
      </c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3:32" s="14" customFormat="1" ht="33" customHeight="1">
      <c r="M6" s="45"/>
      <c r="N6" s="45"/>
      <c r="O6" s="45">
        <f>SUM(O2:O5)</f>
        <v>762</v>
      </c>
      <c r="P6" s="45">
        <f>SUM(P2:P5)</f>
        <v>710</v>
      </c>
      <c r="Q6" s="45">
        <f>SUM(Q2:Q5)</f>
        <v>648</v>
      </c>
      <c r="R6" s="45">
        <f>SUM(R2:R5)</f>
        <v>642</v>
      </c>
      <c r="S6" s="45">
        <f>SUM(S2:S5)</f>
        <v>692</v>
      </c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3:32" ht="12.75"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3:32" ht="12.75"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30" spans="2:11" ht="20.25" customHeight="1">
      <c r="B30" s="122" t="s">
        <v>151</v>
      </c>
      <c r="C30" s="122"/>
      <c r="D30" s="122"/>
      <c r="E30" s="122"/>
      <c r="F30" s="122"/>
      <c r="G30" s="122"/>
      <c r="H30" s="122"/>
      <c r="I30" s="122"/>
      <c r="J30" s="122"/>
      <c r="K30" s="122"/>
    </row>
    <row r="34" spans="2:9" ht="18.75">
      <c r="B34" s="120"/>
      <c r="C34" s="120"/>
      <c r="D34" s="120"/>
      <c r="E34" s="120"/>
      <c r="F34" s="120"/>
      <c r="G34" s="120"/>
      <c r="H34" s="120"/>
      <c r="I34" s="120"/>
    </row>
  </sheetData>
  <sheetProtection/>
  <mergeCells count="3">
    <mergeCell ref="B34:I34"/>
    <mergeCell ref="A1:C1"/>
    <mergeCell ref="B30:K30"/>
  </mergeCells>
  <printOptions horizontalCentered="1"/>
  <pageMargins left="0" right="0" top="1" bottom="0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="70" zoomScaleNormal="70" zoomScalePageLayoutView="0" workbookViewId="0" topLeftCell="A1">
      <selection activeCell="G55" sqref="G55"/>
    </sheetView>
  </sheetViews>
  <sheetFormatPr defaultColWidth="9.140625" defaultRowHeight="12.75"/>
  <cols>
    <col min="1" max="1" width="16.00390625" style="14" customWidth="1"/>
    <col min="2" max="2" width="9.140625" style="14" customWidth="1"/>
    <col min="3" max="3" width="11.140625" style="14" customWidth="1"/>
    <col min="4" max="4" width="17.7109375" style="14" customWidth="1"/>
    <col min="5" max="5" width="19.140625" style="14" customWidth="1"/>
    <col min="6" max="6" width="17.7109375" style="14" customWidth="1"/>
    <col min="7" max="8" width="9.140625" style="14" customWidth="1"/>
    <col min="9" max="9" width="9.421875" style="14" customWidth="1"/>
    <col min="10" max="10" width="12.421875" style="14" customWidth="1"/>
    <col min="11" max="16384" width="9.140625" style="14" customWidth="1"/>
  </cols>
  <sheetData>
    <row r="1" ht="33" customHeight="1">
      <c r="A1" s="17"/>
    </row>
    <row r="2" spans="1:20" ht="21.75" customHeight="1">
      <c r="A2" s="120" t="s">
        <v>129</v>
      </c>
      <c r="B2" s="120"/>
      <c r="C2" s="120"/>
      <c r="D2" s="120"/>
      <c r="E2" s="120"/>
      <c r="F2" s="120"/>
      <c r="G2" s="120"/>
      <c r="H2" s="120"/>
      <c r="I2" s="120"/>
      <c r="J2" s="60"/>
      <c r="K2" s="60"/>
      <c r="N2" s="45"/>
      <c r="O2" s="45"/>
      <c r="P2" s="45"/>
      <c r="Q2" s="45"/>
      <c r="R2" s="45"/>
      <c r="S2" s="45"/>
      <c r="T2" s="45"/>
    </row>
    <row r="3" spans="14:20" ht="51" customHeight="1">
      <c r="N3" s="45"/>
      <c r="O3" s="61" t="s">
        <v>100</v>
      </c>
      <c r="P3" s="61" t="s">
        <v>119</v>
      </c>
      <c r="Q3" s="62" t="s">
        <v>124</v>
      </c>
      <c r="R3" s="61" t="s">
        <v>133</v>
      </c>
      <c r="S3" s="45"/>
      <c r="T3" s="45"/>
    </row>
    <row r="4" spans="14:20" ht="37.5">
      <c r="N4" s="45"/>
      <c r="O4" s="62" t="s">
        <v>120</v>
      </c>
      <c r="P4" s="62">
        <v>17</v>
      </c>
      <c r="Q4" s="62">
        <v>37</v>
      </c>
      <c r="R4" s="45">
        <v>0</v>
      </c>
      <c r="S4" s="45"/>
      <c r="T4" s="45"/>
    </row>
    <row r="5" spans="14:20" ht="37.5">
      <c r="N5" s="45"/>
      <c r="O5" s="62" t="s">
        <v>121</v>
      </c>
      <c r="P5" s="62">
        <v>6</v>
      </c>
      <c r="Q5" s="62">
        <v>60</v>
      </c>
      <c r="R5" s="45">
        <v>0</v>
      </c>
      <c r="S5" s="45"/>
      <c r="T5" s="45"/>
    </row>
    <row r="6" spans="14:20" ht="37.5">
      <c r="N6" s="45"/>
      <c r="O6" s="62" t="s">
        <v>122</v>
      </c>
      <c r="P6" s="62">
        <v>2</v>
      </c>
      <c r="Q6" s="62">
        <v>81</v>
      </c>
      <c r="R6" s="45">
        <v>0</v>
      </c>
      <c r="S6" s="45"/>
      <c r="T6" s="45"/>
    </row>
    <row r="7" spans="14:20" ht="37.5">
      <c r="N7" s="45"/>
      <c r="O7" s="62" t="s">
        <v>123</v>
      </c>
      <c r="P7" s="62">
        <v>9</v>
      </c>
      <c r="Q7" s="62">
        <v>48</v>
      </c>
      <c r="R7" s="45">
        <v>1</v>
      </c>
      <c r="S7" s="45"/>
      <c r="T7" s="45"/>
    </row>
    <row r="8" spans="14:20" ht="18.75">
      <c r="N8" s="45"/>
      <c r="O8" s="14" t="s">
        <v>134</v>
      </c>
      <c r="P8" s="62">
        <v>5</v>
      </c>
      <c r="Q8" s="62">
        <v>16</v>
      </c>
      <c r="R8" s="45">
        <v>0</v>
      </c>
      <c r="S8" s="45"/>
      <c r="T8" s="45"/>
    </row>
    <row r="9" spans="14:20" ht="12.75">
      <c r="N9" s="45"/>
      <c r="O9" s="45"/>
      <c r="P9" s="45"/>
      <c r="Q9" s="45"/>
      <c r="R9" s="45"/>
      <c r="S9" s="45"/>
      <c r="T9" s="45"/>
    </row>
    <row r="10" spans="14:20" ht="12.75">
      <c r="N10" s="45"/>
      <c r="O10" s="45"/>
      <c r="P10" s="45"/>
      <c r="Q10" s="45"/>
      <c r="R10" s="45"/>
      <c r="S10" s="45"/>
      <c r="T10" s="45"/>
    </row>
    <row r="21" ht="15">
      <c r="E21" s="17"/>
    </row>
  </sheetData>
  <sheetProtection/>
  <mergeCells count="1">
    <mergeCell ref="A2:I2"/>
  </mergeCells>
  <printOptions/>
  <pageMargins left="1.09" right="0.75" top="0.52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115" zoomScaleNormal="115" workbookViewId="0" topLeftCell="A25">
      <selection activeCell="L32" sqref="L32"/>
    </sheetView>
  </sheetViews>
  <sheetFormatPr defaultColWidth="9.140625" defaultRowHeight="12.75"/>
  <cols>
    <col min="1" max="1" width="6.7109375" style="0" customWidth="1"/>
    <col min="2" max="9" width="12.421875" style="0" customWidth="1"/>
    <col min="10" max="10" width="15.00390625" style="0" customWidth="1"/>
  </cols>
  <sheetData>
    <row r="1" spans="3:11" ht="27" customHeight="1">
      <c r="C1" s="64"/>
      <c r="D1" s="64"/>
      <c r="E1" s="64"/>
      <c r="F1" s="64"/>
      <c r="G1" s="64"/>
      <c r="H1" s="64"/>
      <c r="I1" s="64"/>
      <c r="J1" s="64"/>
      <c r="K1" s="64"/>
    </row>
    <row r="2" spans="1:2" ht="24.75" customHeight="1">
      <c r="A2" s="123" t="s">
        <v>131</v>
      </c>
      <c r="B2" s="123"/>
    </row>
    <row r="3" spans="1:25" ht="30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Q3" s="51" t="s">
        <v>100</v>
      </c>
      <c r="R3" s="53" t="s">
        <v>153</v>
      </c>
      <c r="S3" s="53" t="s">
        <v>154</v>
      </c>
      <c r="T3" s="53" t="s">
        <v>155</v>
      </c>
      <c r="U3" s="53" t="s">
        <v>156</v>
      </c>
      <c r="V3" s="53" t="s">
        <v>125</v>
      </c>
      <c r="W3" s="53" t="s">
        <v>126</v>
      </c>
      <c r="X3" s="53" t="s">
        <v>127</v>
      </c>
      <c r="Y3" s="54" t="s">
        <v>128</v>
      </c>
    </row>
    <row r="4" spans="1:26" ht="38.2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Q4" s="18" t="s">
        <v>135</v>
      </c>
      <c r="R4" s="52">
        <v>48.7</v>
      </c>
      <c r="S4" s="52">
        <v>41.7</v>
      </c>
      <c r="T4" s="52">
        <v>9.3</v>
      </c>
      <c r="U4" s="52">
        <v>0.3</v>
      </c>
      <c r="V4" s="52">
        <f>99/762*100</f>
        <v>12.992125984251967</v>
      </c>
      <c r="W4" s="52">
        <f>346/762*100</f>
        <v>45.40682414698163</v>
      </c>
      <c r="X4" s="52">
        <v>36.9</v>
      </c>
      <c r="Y4" s="52">
        <v>4.7</v>
      </c>
      <c r="Z4" s="66"/>
    </row>
    <row r="5" spans="1:26" ht="38.25" thickBot="1">
      <c r="A5" s="16"/>
      <c r="B5" s="19"/>
      <c r="C5" s="20"/>
      <c r="D5" s="20"/>
      <c r="E5" s="20"/>
      <c r="F5" s="20"/>
      <c r="G5" s="20"/>
      <c r="H5" s="20"/>
      <c r="I5" s="20"/>
      <c r="J5" s="20"/>
      <c r="K5" s="16"/>
      <c r="Q5" s="18" t="s">
        <v>102</v>
      </c>
      <c r="R5" s="49">
        <v>44.9</v>
      </c>
      <c r="S5" s="49">
        <v>45.4</v>
      </c>
      <c r="T5" s="49">
        <v>9.2</v>
      </c>
      <c r="U5" s="49">
        <v>0.5</v>
      </c>
      <c r="V5" s="49">
        <f>74/710*100</f>
        <v>10.422535211267606</v>
      </c>
      <c r="W5" s="49">
        <f>304/710*100</f>
        <v>42.816901408450704</v>
      </c>
      <c r="X5" s="49">
        <v>42.7</v>
      </c>
      <c r="Y5" s="49">
        <v>4.1</v>
      </c>
      <c r="Z5" s="50"/>
    </row>
    <row r="6" spans="1:26" ht="38.25" thickBot="1">
      <c r="A6" s="16"/>
      <c r="B6" s="19"/>
      <c r="C6" s="21"/>
      <c r="D6" s="21"/>
      <c r="E6" s="21"/>
      <c r="F6" s="20"/>
      <c r="G6" s="21"/>
      <c r="H6" s="21"/>
      <c r="I6" s="21"/>
      <c r="J6" s="21"/>
      <c r="K6" s="16"/>
      <c r="Q6" s="18" t="s">
        <v>103</v>
      </c>
      <c r="R6" s="49">
        <v>49.5</v>
      </c>
      <c r="S6" s="49">
        <v>40.4</v>
      </c>
      <c r="T6" s="49">
        <v>8.7</v>
      </c>
      <c r="U6" s="49">
        <v>1.4</v>
      </c>
      <c r="V6" s="49">
        <f>74/648*100</f>
        <v>11.419753086419753</v>
      </c>
      <c r="W6" s="49">
        <f>259/648*100</f>
        <v>39.96913580246913</v>
      </c>
      <c r="X6" s="49">
        <v>43.8</v>
      </c>
      <c r="Y6" s="49">
        <v>4.8</v>
      </c>
      <c r="Z6" s="50"/>
    </row>
    <row r="7" spans="1:26" ht="38.25" thickBot="1">
      <c r="A7" s="16"/>
      <c r="B7" s="19"/>
      <c r="C7" s="21"/>
      <c r="D7" s="21"/>
      <c r="E7" s="21"/>
      <c r="F7" s="20"/>
      <c r="G7" s="21"/>
      <c r="H7" s="21"/>
      <c r="I7" s="21"/>
      <c r="J7" s="21"/>
      <c r="K7" s="16"/>
      <c r="Q7" s="18" t="s">
        <v>136</v>
      </c>
      <c r="R7" s="49">
        <f>321/642*100</f>
        <v>50</v>
      </c>
      <c r="S7" s="49">
        <v>40.3</v>
      </c>
      <c r="T7" s="49">
        <v>8.5</v>
      </c>
      <c r="U7" s="49">
        <v>1.2</v>
      </c>
      <c r="V7" s="49">
        <f>90/642*100</f>
        <v>14.018691588785046</v>
      </c>
      <c r="W7" s="49">
        <f>287/642*100</f>
        <v>44.704049844236756</v>
      </c>
      <c r="X7" s="49">
        <f>236/642*100</f>
        <v>36.7601246105919</v>
      </c>
      <c r="Y7" s="49">
        <f>29/642*100</f>
        <v>4.517133956386292</v>
      </c>
      <c r="Z7" s="50"/>
    </row>
    <row r="8" spans="1:26" ht="38.25" thickBot="1">
      <c r="A8" s="16"/>
      <c r="B8" s="19"/>
      <c r="C8" s="22"/>
      <c r="D8" s="21"/>
      <c r="E8" s="21"/>
      <c r="F8" s="20"/>
      <c r="G8" s="21"/>
      <c r="H8" s="21"/>
      <c r="I8" s="21"/>
      <c r="J8" s="21"/>
      <c r="K8" s="16"/>
      <c r="Q8" s="18" t="s">
        <v>134</v>
      </c>
      <c r="R8" s="49">
        <v>58.4</v>
      </c>
      <c r="S8" s="49">
        <v>33.7</v>
      </c>
      <c r="T8" s="49">
        <v>7.4</v>
      </c>
      <c r="U8" s="49">
        <v>0.5</v>
      </c>
      <c r="V8" s="49">
        <v>18.6</v>
      </c>
      <c r="W8" s="49">
        <v>45.5</v>
      </c>
      <c r="X8" s="49">
        <v>31.6</v>
      </c>
      <c r="Y8" s="49">
        <v>4.3</v>
      </c>
      <c r="Z8" s="50"/>
    </row>
    <row r="9" spans="1:11" ht="18.75">
      <c r="A9" s="16"/>
      <c r="B9" s="19"/>
      <c r="C9" s="22"/>
      <c r="D9" s="21"/>
      <c r="E9" s="21"/>
      <c r="F9" s="20"/>
      <c r="G9" s="21"/>
      <c r="H9" s="21"/>
      <c r="I9" s="21"/>
      <c r="J9" s="21"/>
      <c r="K9" s="16"/>
    </row>
    <row r="10" spans="1:11" ht="18.75">
      <c r="A10" s="16"/>
      <c r="B10" s="19"/>
      <c r="C10" s="21"/>
      <c r="D10" s="21"/>
      <c r="E10" s="21"/>
      <c r="F10" s="20"/>
      <c r="G10" s="21"/>
      <c r="H10" s="21"/>
      <c r="I10" s="21"/>
      <c r="J10" s="21"/>
      <c r="K10" s="16"/>
    </row>
    <row r="11" spans="1:22" ht="18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R11" s="67"/>
      <c r="S11" s="67"/>
      <c r="T11" s="67"/>
      <c r="U11" s="67"/>
      <c r="V11" s="50"/>
    </row>
    <row r="12" spans="18:25" ht="12.75">
      <c r="R12" s="50"/>
      <c r="S12" s="50"/>
      <c r="T12" s="50"/>
      <c r="U12" s="50"/>
      <c r="V12" s="50"/>
      <c r="W12" s="50"/>
      <c r="X12" s="50"/>
      <c r="Y12" s="50"/>
    </row>
    <row r="13" spans="18:25" ht="12.75">
      <c r="R13" s="50"/>
      <c r="S13" s="50"/>
      <c r="T13" s="50"/>
      <c r="U13" s="50"/>
      <c r="V13" s="50"/>
      <c r="W13" s="50"/>
      <c r="X13" s="50"/>
      <c r="Y13" s="50"/>
    </row>
    <row r="14" spans="18:25" ht="12.75">
      <c r="R14" s="50"/>
      <c r="S14" s="50"/>
      <c r="T14" s="50"/>
      <c r="U14" s="50"/>
      <c r="V14" s="50"/>
      <c r="W14" s="50"/>
      <c r="X14" s="50"/>
      <c r="Y14" s="50"/>
    </row>
    <row r="15" spans="18:25" ht="12.75">
      <c r="R15" s="50"/>
      <c r="S15" s="50"/>
      <c r="T15" s="50"/>
      <c r="U15" s="50"/>
      <c r="V15" s="50"/>
      <c r="W15" s="50"/>
      <c r="X15" s="50"/>
      <c r="Y15" s="50"/>
    </row>
    <row r="16" spans="18:25" ht="12.75">
      <c r="R16" s="50"/>
      <c r="S16" s="50"/>
      <c r="T16" s="50"/>
      <c r="U16" s="50"/>
      <c r="V16" s="50"/>
      <c r="W16" s="50"/>
      <c r="X16" s="50"/>
      <c r="Y16" s="50"/>
    </row>
    <row r="18" spans="1:11" ht="18.75">
      <c r="A18" s="122" t="s">
        <v>150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8:22" ht="38.25" thickBot="1">
      <c r="R19" s="18" t="s">
        <v>135</v>
      </c>
      <c r="S19" s="52">
        <f>99/762*100</f>
        <v>12.992125984251967</v>
      </c>
      <c r="T19" s="52">
        <f>346/762*100</f>
        <v>45.40682414698163</v>
      </c>
      <c r="U19" s="52">
        <v>36.9</v>
      </c>
      <c r="V19" s="52">
        <v>4.7</v>
      </c>
    </row>
    <row r="20" spans="1:22" ht="9" customHeight="1" thickBot="1">
      <c r="A20" s="65"/>
      <c r="R20" s="18"/>
      <c r="S20" s="52"/>
      <c r="T20" s="52"/>
      <c r="U20" s="52"/>
      <c r="V20" s="52"/>
    </row>
    <row r="21" spans="1:22" ht="22.5" customHeight="1" thickBot="1">
      <c r="A21" s="121" t="s">
        <v>132</v>
      </c>
      <c r="B21" s="121"/>
      <c r="C21" s="68"/>
      <c r="D21" s="68"/>
      <c r="E21" s="68"/>
      <c r="F21" s="68"/>
      <c r="G21" s="68"/>
      <c r="H21" s="68"/>
      <c r="I21" s="68"/>
      <c r="J21" s="68"/>
      <c r="K21" s="68"/>
      <c r="R21" s="18" t="s">
        <v>102</v>
      </c>
      <c r="S21" s="49">
        <f>74/710*100</f>
        <v>10.422535211267606</v>
      </c>
      <c r="T21" s="49">
        <f>304/710*100</f>
        <v>42.816901408450704</v>
      </c>
      <c r="U21" s="49">
        <v>42.7</v>
      </c>
      <c r="V21" s="49">
        <v>4.1</v>
      </c>
    </row>
    <row r="22" spans="18:22" ht="24" customHeight="1" thickBot="1">
      <c r="R22" s="18" t="s">
        <v>103</v>
      </c>
      <c r="S22" s="49">
        <f>74/648*100</f>
        <v>11.419753086419753</v>
      </c>
      <c r="T22" s="49">
        <f>259/648*100</f>
        <v>39.96913580246913</v>
      </c>
      <c r="U22" s="49">
        <v>43.8</v>
      </c>
      <c r="V22" s="49">
        <v>4.8</v>
      </c>
    </row>
    <row r="23" spans="18:22" ht="17.25" customHeight="1" thickBot="1">
      <c r="R23" s="18" t="s">
        <v>136</v>
      </c>
      <c r="S23" s="49">
        <f>90/642*100</f>
        <v>14.018691588785046</v>
      </c>
      <c r="T23" s="49">
        <f>287/642*100</f>
        <v>44.704049844236756</v>
      </c>
      <c r="U23" s="49">
        <f>236/642*100</f>
        <v>36.7601246105919</v>
      </c>
      <c r="V23" s="49">
        <f>29/642*100</f>
        <v>4.517133956386292</v>
      </c>
    </row>
    <row r="24" spans="18:22" ht="13.5" customHeight="1" thickBot="1">
      <c r="R24" s="18" t="s">
        <v>134</v>
      </c>
      <c r="S24" s="49">
        <v>18.6</v>
      </c>
      <c r="T24" s="49">
        <v>45.5</v>
      </c>
      <c r="U24" s="49">
        <v>31.6</v>
      </c>
      <c r="V24" s="49">
        <v>4.3</v>
      </c>
    </row>
    <row r="26" ht="15.75" customHeight="1"/>
    <row r="29" ht="33.75" customHeight="1"/>
    <row r="30" ht="35.25" customHeight="1"/>
    <row r="48" spans="1:11" ht="12.75">
      <c r="A48" s="122" t="s">
        <v>149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1:11" ht="12.7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</sheetData>
  <mergeCells count="4">
    <mergeCell ref="A48:K49"/>
    <mergeCell ref="A21:B21"/>
    <mergeCell ref="A18:K18"/>
    <mergeCell ref="A2:B2"/>
  </mergeCells>
  <printOptions horizontalCentered="1"/>
  <pageMargins left="0.5" right="0.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="55" zoomScaleNormal="55" zoomScalePageLayoutView="0" workbookViewId="0" topLeftCell="A1">
      <selection activeCell="H20" sqref="H19:H20"/>
    </sheetView>
  </sheetViews>
  <sheetFormatPr defaultColWidth="9.140625" defaultRowHeight="12.75"/>
  <cols>
    <col min="1" max="6" width="17.00390625" style="14" customWidth="1"/>
    <col min="7" max="7" width="19.57421875" style="14" customWidth="1"/>
    <col min="8" max="8" width="17.00390625" style="14" customWidth="1"/>
    <col min="9" max="10" width="9.140625" style="14" customWidth="1"/>
    <col min="11" max="11" width="13.421875" style="14" customWidth="1"/>
    <col min="12" max="13" width="13.7109375" style="14" customWidth="1"/>
    <col min="14" max="14" width="14.00390625" style="14" customWidth="1"/>
    <col min="15" max="15" width="15.421875" style="14" customWidth="1"/>
    <col min="16" max="16384" width="9.140625" style="14" customWidth="1"/>
  </cols>
  <sheetData>
    <row r="1" spans="1:7" ht="18.75" customHeight="1">
      <c r="A1" s="125" t="s">
        <v>152</v>
      </c>
      <c r="B1" s="125"/>
      <c r="C1" s="125"/>
      <c r="D1" s="125"/>
      <c r="E1" s="125"/>
      <c r="F1" s="125"/>
      <c r="G1" s="125"/>
    </row>
    <row r="2" spans="1:7" ht="18.75" customHeight="1">
      <c r="A2" s="125"/>
      <c r="B2" s="125"/>
      <c r="C2" s="125"/>
      <c r="D2" s="125"/>
      <c r="E2" s="125"/>
      <c r="F2" s="125"/>
      <c r="G2" s="125"/>
    </row>
    <row r="3" spans="1:17" ht="32.25" customHeight="1">
      <c r="A3" s="124" t="s">
        <v>118</v>
      </c>
      <c r="B3" s="124"/>
      <c r="C3" s="63"/>
      <c r="D3" s="46"/>
      <c r="E3" s="46"/>
      <c r="F3" s="46"/>
      <c r="I3" s="15"/>
      <c r="J3" s="47"/>
      <c r="K3" s="47"/>
      <c r="L3" s="47"/>
      <c r="M3" s="47"/>
      <c r="N3" s="47"/>
      <c r="O3" s="47"/>
      <c r="P3" s="47"/>
      <c r="Q3" s="45"/>
    </row>
    <row r="4" spans="10:17" ht="38.25" customHeight="1">
      <c r="J4" s="55" t="s">
        <v>137</v>
      </c>
      <c r="K4" s="55" t="s">
        <v>143</v>
      </c>
      <c r="L4" s="55" t="s">
        <v>144</v>
      </c>
      <c r="M4" s="55" t="s">
        <v>145</v>
      </c>
      <c r="N4" s="55" t="s">
        <v>146</v>
      </c>
      <c r="O4" s="58" t="s">
        <v>147</v>
      </c>
      <c r="P4" s="48"/>
      <c r="Q4" s="45"/>
    </row>
    <row r="5" spans="10:15" ht="18">
      <c r="J5" s="56" t="s">
        <v>138</v>
      </c>
      <c r="K5" s="56">
        <v>5</v>
      </c>
      <c r="L5" s="56">
        <v>5</v>
      </c>
      <c r="M5" s="56">
        <v>5</v>
      </c>
      <c r="N5" s="56">
        <v>5</v>
      </c>
      <c r="O5" s="56">
        <v>6</v>
      </c>
    </row>
    <row r="6" spans="10:15" ht="18">
      <c r="J6" s="56" t="s">
        <v>139</v>
      </c>
      <c r="K6" s="56">
        <v>5</v>
      </c>
      <c r="L6" s="56">
        <v>5</v>
      </c>
      <c r="M6" s="56">
        <v>5</v>
      </c>
      <c r="N6" s="56">
        <v>5</v>
      </c>
      <c r="O6" s="56">
        <v>5</v>
      </c>
    </row>
    <row r="7" spans="10:15" ht="18">
      <c r="J7" s="56" t="s">
        <v>140</v>
      </c>
      <c r="K7" s="56">
        <v>5</v>
      </c>
      <c r="L7" s="56">
        <v>5</v>
      </c>
      <c r="M7" s="56">
        <v>5</v>
      </c>
      <c r="N7" s="56">
        <v>5</v>
      </c>
      <c r="O7" s="56">
        <v>4</v>
      </c>
    </row>
    <row r="8" spans="10:15" ht="18">
      <c r="J8" s="56" t="s">
        <v>141</v>
      </c>
      <c r="K8" s="56">
        <v>5</v>
      </c>
      <c r="L8" s="56">
        <v>5</v>
      </c>
      <c r="M8" s="56">
        <v>5</v>
      </c>
      <c r="N8" s="56">
        <v>5</v>
      </c>
      <c r="O8" s="56">
        <v>5</v>
      </c>
    </row>
    <row r="9" spans="10:15" ht="12.75">
      <c r="J9" s="57" t="s">
        <v>142</v>
      </c>
      <c r="K9" s="57">
        <f>SUM(K5:K8)</f>
        <v>20</v>
      </c>
      <c r="L9" s="57">
        <f>SUM(L5:L8)</f>
        <v>20</v>
      </c>
      <c r="M9" s="57">
        <f>SUM(M5:M8)</f>
        <v>20</v>
      </c>
      <c r="N9" s="57">
        <f>SUM(N5:N8)</f>
        <v>20</v>
      </c>
      <c r="O9" s="57">
        <f>SUM(O5:O8)</f>
        <v>20</v>
      </c>
    </row>
    <row r="30" spans="2:6" ht="18.75">
      <c r="B30" s="120" t="s">
        <v>148</v>
      </c>
      <c r="C30" s="120"/>
      <c r="D30" s="120"/>
      <c r="E30" s="120"/>
      <c r="F30" s="120"/>
    </row>
  </sheetData>
  <sheetProtection/>
  <mergeCells count="3">
    <mergeCell ref="B30:F30"/>
    <mergeCell ref="A3:B3"/>
    <mergeCell ref="A1:G2"/>
  </mergeCells>
  <printOptions horizontalCentered="1"/>
  <pageMargins left="0.75" right="0" top="1" bottom="0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2015-06-22T10:33:11Z</cp:lastPrinted>
  <dcterms:created xsi:type="dcterms:W3CDTF">2015-05-28T03:55:32Z</dcterms:created>
  <dcterms:modified xsi:type="dcterms:W3CDTF">2015-06-23T01:45:44Z</dcterms:modified>
  <cp:category/>
  <cp:version/>
  <cp:contentType/>
  <cp:contentStatus/>
</cp:coreProperties>
</file>