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8100" activeTab="2"/>
  </bookViews>
  <sheets>
    <sheet name="nâng lương" sheetId="1" r:id="rId1"/>
    <sheet name="thâm niên" sheetId="2" r:id="rId2"/>
    <sheet name="nâng lương sớm" sheetId="3" r:id="rId3"/>
  </sheets>
  <definedNames/>
  <calcPr fullCalcOnLoad="1"/>
</workbook>
</file>

<file path=xl/sharedStrings.xml><?xml version="1.0" encoding="utf-8"?>
<sst xmlns="http://schemas.openxmlformats.org/spreadsheetml/2006/main" count="206" uniqueCount="104">
  <si>
    <t>NGƯỜI LẬP</t>
  </si>
  <si>
    <t>L­¬ng ®ang h­ëng theo N§ 204/CP</t>
  </si>
  <si>
    <t>§Ò nghÞ n©ng L­¬ng, % v­ît khung</t>
  </si>
  <si>
    <t>Thêi gian h­ëng bËc l­¬ng míi</t>
  </si>
  <si>
    <t>Thêi gian tÝnh n©ng l­¬ng lÇn sau</t>
  </si>
  <si>
    <t>M· sè
ng¹ch</t>
  </si>
  <si>
    <t>BËc</t>
  </si>
  <si>
    <t>HÖ Sè</t>
  </si>
  <si>
    <t>PC chøc vô</t>
  </si>
  <si>
    <t>H­ëng tõ ngµy, th¸ng, n¨m</t>
  </si>
  <si>
    <t xml:space="preserve">HÖ sè
</t>
  </si>
  <si>
    <t>Phô cÊp chøc vô</t>
  </si>
  <si>
    <t>III</t>
  </si>
  <si>
    <t>TT</t>
  </si>
  <si>
    <t>Họ và tên</t>
  </si>
  <si>
    <t>Số hiệu
viên chức</t>
  </si>
  <si>
    <t>Năm sinh</t>
  </si>
  <si>
    <t>Chức vu, chức danh</t>
  </si>
  <si>
    <t>Trình độ chuyên
môn đào tạo</t>
  </si>
  <si>
    <t>Mã ngạch</t>
  </si>
  <si>
    <t>Lương hiện hưởng</t>
  </si>
  <si>
    <t>Lương đề nghị tăng</t>
  </si>
  <si>
    <t>Đơn vị</t>
  </si>
  <si>
    <t>Ghi chú</t>
  </si>
  <si>
    <t xml:space="preserve">Nam </t>
  </si>
  <si>
    <t>Nữ</t>
  </si>
  <si>
    <t>Bậc lương</t>
  </si>
  <si>
    <t>Hệ số</t>
  </si>
  <si>
    <t>% phụ cấp VK</t>
  </si>
  <si>
    <t>HS bảo lưu</t>
  </si>
  <si>
    <t>Thời điểm tính nâng lương lần sau</t>
  </si>
  <si>
    <t>Thời điểm hưởng</t>
  </si>
  <si>
    <t>§¬n vÞ</t>
  </si>
  <si>
    <t>Chøc vô</t>
  </si>
  <si>
    <t>CĐ</t>
  </si>
  <si>
    <t>ĐH</t>
  </si>
  <si>
    <t>5</t>
  </si>
  <si>
    <t>8</t>
  </si>
  <si>
    <t>12</t>
  </si>
  <si>
    <t>16</t>
  </si>
  <si>
    <t>Giáo viên</t>
  </si>
  <si>
    <t>II</t>
  </si>
  <si>
    <t>Thành tích đạt được (Ghi rõ danh hiệu được khen, cơ quan khen)</t>
  </si>
  <si>
    <t>Giới tính</t>
  </si>
  <si>
    <t>Hạng</t>
  </si>
  <si>
    <t>Mã số</t>
  </si>
  <si>
    <t>Bùi Thị Như</t>
  </si>
  <si>
    <t>V.07.03.08</t>
  </si>
  <si>
    <t>Trần Thị Nên</t>
  </si>
  <si>
    <t>Tiểu học Lê Lợi</t>
  </si>
  <si>
    <t>HIỆU TRƯỞNG</t>
  </si>
  <si>
    <t>PHÒNG GD&amp;ĐT UÔNG BÍ</t>
  </si>
  <si>
    <t>Phạm Thị Hồng Hiên</t>
  </si>
  <si>
    <t>Giáo viên-TPCM</t>
  </si>
  <si>
    <t>TR¦Êng tiÓu häc lª lîi</t>
  </si>
  <si>
    <t>Lại Thị Thanh Linh</t>
  </si>
  <si>
    <t>01/10/2021</t>
  </si>
  <si>
    <t>GV</t>
  </si>
  <si>
    <t>01/08/2021</t>
  </si>
  <si>
    <t>01/01/2019</t>
  </si>
  <si>
    <t>Trường TH 
Lê Lợi</t>
  </si>
  <si>
    <t>Giới
 tính</t>
  </si>
  <si>
    <t>TRƯỜNG TIỂU HỌC LÊ LỢI</t>
  </si>
  <si>
    <t xml:space="preserve">     PHÒNG GD&amp;ĐT UÔNG BÍ</t>
  </si>
  <si>
    <t>Nguyễn Thị Vượng</t>
  </si>
  <si>
    <t>01/09/2021</t>
  </si>
  <si>
    <t>01/07/2021</t>
  </si>
  <si>
    <t>01/12/2021</t>
  </si>
  <si>
    <r>
      <t>PH</t>
    </r>
    <r>
      <rPr>
        <b/>
        <u val="single"/>
        <sz val="12"/>
        <rFont val="Times New Roman"/>
        <family val="1"/>
      </rPr>
      <t>ÒNG GIÁO DỤC VÀ ĐÀO T</t>
    </r>
    <r>
      <rPr>
        <b/>
        <sz val="12"/>
        <rFont val="Times New Roman"/>
        <family val="1"/>
      </rPr>
      <t>ẠO</t>
    </r>
  </si>
  <si>
    <t>Chức vụ</t>
  </si>
  <si>
    <t>Hưởng cũ</t>
  </si>
  <si>
    <t>hưởng mới</t>
  </si>
  <si>
    <t>Mốc tăng</t>
  </si>
  <si>
    <t xml:space="preserve"> Tiểu học Lê Lợi</t>
  </si>
  <si>
    <t>Nguyễn Thu Trang</t>
  </si>
  <si>
    <t>Nguyễn Thị Hồng</t>
  </si>
  <si>
    <t>Nguyễn Thị Oanh</t>
  </si>
  <si>
    <t>V,07.03.28</t>
  </si>
  <si>
    <t>01/11/2018</t>
  </si>
  <si>
    <t>01/11/2021</t>
  </si>
  <si>
    <t>Phạm Hương Lan</t>
  </si>
  <si>
    <t>V,07.03.29</t>
  </si>
  <si>
    <t>V,07.03.08</t>
  </si>
  <si>
    <t>01/07/2018</t>
  </si>
  <si>
    <t>DANH SÁCH CÁN BỘ, GIÁO VIÊN ĐỀ NGHỊ NÂNG THÂM NIÊN QUÝ III,IV NĂM 2021</t>
  </si>
  <si>
    <t>Đào Thị Thu Thuỷ</t>
  </si>
  <si>
    <t>Lại Thị Thương</t>
  </si>
  <si>
    <t>Lê Thị Biên</t>
  </si>
  <si>
    <t>Nguyễn Thị Hạnh 75</t>
  </si>
  <si>
    <t>Nguyễn Thị Liên</t>
  </si>
  <si>
    <t>Lâm Thị Hồng Nhung</t>
  </si>
  <si>
    <t>Phạm Thị Thanh Hoà</t>
  </si>
  <si>
    <t>Phạm Thị Thu Hằng 80</t>
  </si>
  <si>
    <t xml:space="preserve">Giáo viên- TPT </t>
  </si>
  <si>
    <t>Trần Thị Hà</t>
  </si>
  <si>
    <t>Phạm Thị Thu Hằng 78</t>
  </si>
  <si>
    <t>Nông Thị Thanh Mai</t>
  </si>
  <si>
    <t>Ngµy    04  th¸ng 10  n¨m 2021</t>
  </si>
  <si>
    <t>DANH SÁCH ĐỀ NGHỊ NÂNG LƯƠNG QUÝ III, IV NĂM 2021 THUỘC DIỆN ĐÚNG HẠN
(Kèm theo tờ trình số:          /TTr-GD&amp;ĐT ngày        / 10 /2021 của trường)</t>
  </si>
  <si>
    <t>giấy khen giám đốc Sở GD giai đoạn 1989-2019;Chiến sĩ 
thi đua cơ sơ năm học 
2018-2019;giấy khen của 
Chủ tịch TP năm học 2017-2018</t>
  </si>
  <si>
    <t>V.07.03.29</t>
  </si>
  <si>
    <t>DANH SÁCH CÁN BỘ, GIÁO VIÊN ĐỀ NGHỊ NÂNG LƯƠNG TRƯỚC THỜI HẠN QUÝ III,IV NĂM 2021</t>
  </si>
  <si>
    <t>(Kèm theo tờ trình số:          /TTr-THLL ngày        / 10 /2021 của trường)</t>
  </si>
  <si>
    <t>Nguyễn Thị Hạnh  1980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</si>
</sst>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_);_(* \(#,##0\);_(* &quot;-&quot;??_);_(@_)"/>
    <numFmt numFmtId="166" formatCode="yyyy"/>
    <numFmt numFmtId="167" formatCode="d/m/yyyy"/>
    <numFmt numFmtId="168" formatCode="mm/yy"/>
    <numFmt numFmtId="169" formatCode="yy"/>
    <numFmt numFmtId="170" formatCode="[$-409]dddd\,\ mmmm\ dd\,\ yyyy"/>
    <numFmt numFmtId="171" formatCode="[$-409]h:mm:ss\ AM/PM"/>
    <numFmt numFmtId="172" formatCode="mm/yyyy"/>
    <numFmt numFmtId="173" formatCode="_(* #,##0.0_);_(* \(#,##0.0\);_(* &quot;-&quot;??_);_(@_)"/>
    <numFmt numFmtId="174" formatCode="0.0"/>
    <numFmt numFmtId="175" formatCode="0.0%"/>
    <numFmt numFmtId="176" formatCode="0.000%"/>
    <numFmt numFmtId="177" formatCode="_(* #,##0.000_);_(* \(#,##0.000\);_(* &quot;-&quot;??_);_(@_)"/>
  </numFmts>
  <fonts count="68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2"/>
    </font>
    <font>
      <u val="single"/>
      <sz val="14"/>
      <color indexed="12"/>
      <name val="Times New Roman"/>
      <family val="2"/>
    </font>
    <font>
      <u val="single"/>
      <sz val="14"/>
      <color indexed="36"/>
      <name val="Times New Roman"/>
      <family val="2"/>
    </font>
    <font>
      <b/>
      <sz val="12"/>
      <name val=".VnTimeH"/>
      <family val="2"/>
    </font>
    <font>
      <sz val="12"/>
      <name val=".VnTime"/>
      <family val="2"/>
    </font>
    <font>
      <sz val="12"/>
      <name val="Times New Roman"/>
      <family val="1"/>
    </font>
    <font>
      <sz val="13"/>
      <name val=".VnTime"/>
      <family val="2"/>
    </font>
    <font>
      <b/>
      <sz val="12"/>
      <name val=".VnTime"/>
      <family val="2"/>
    </font>
    <font>
      <sz val="12"/>
      <name val=".VnArial"/>
      <family val="2"/>
    </font>
    <font>
      <b/>
      <i/>
      <sz val="12"/>
      <name val=".VnTim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i/>
      <sz val="13"/>
      <color indexed="12"/>
      <name val=".VnTime"/>
      <family val="2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.VnTime"/>
      <family val="2"/>
    </font>
    <font>
      <b/>
      <i/>
      <sz val="8"/>
      <name val=".VnTime"/>
      <family val="2"/>
    </font>
    <font>
      <i/>
      <sz val="9"/>
      <name val="Times New Roman"/>
      <family val="1"/>
    </font>
    <font>
      <b/>
      <sz val="8"/>
      <name val=".VnTime"/>
      <family val="2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10" fillId="0" borderId="0">
      <alignment/>
      <protection/>
    </xf>
    <xf numFmtId="0" fontId="12" fillId="0" borderId="0">
      <alignment/>
      <protection/>
    </xf>
    <xf numFmtId="0" fontId="1" fillId="31" borderId="7" applyNumberFormat="0" applyFont="0" applyAlignment="0" applyProtection="0"/>
    <xf numFmtId="0" fontId="64" fillId="26" borderId="8" applyNumberFormat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68" fontId="8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68" fontId="11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168" fontId="15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168" fontId="14" fillId="0" borderId="0" xfId="0" applyNumberFormat="1" applyFont="1" applyFill="1" applyAlignment="1">
      <alignment/>
    </xf>
    <xf numFmtId="0" fontId="17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49" fontId="16" fillId="0" borderId="0" xfId="0" applyNumberFormat="1" applyFont="1" applyFill="1" applyBorder="1" applyAlignment="1" applyProtection="1">
      <alignment/>
      <protection locked="0"/>
    </xf>
    <xf numFmtId="49" fontId="17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/>
      <protection locked="0"/>
    </xf>
    <xf numFmtId="49" fontId="22" fillId="0" borderId="0" xfId="0" applyNumberFormat="1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65" fontId="4" fillId="0" borderId="11" xfId="42" applyNumberFormat="1" applyFont="1" applyFill="1" applyBorder="1" applyAlignment="1" applyProtection="1">
      <alignment/>
      <protection locked="0"/>
    </xf>
    <xf numFmtId="0" fontId="29" fillId="0" borderId="10" xfId="58" applyFont="1" applyFill="1" applyBorder="1" applyAlignment="1">
      <alignment horizontal="center"/>
      <protection/>
    </xf>
    <xf numFmtId="0" fontId="8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3" fillId="0" borderId="11" xfId="0" applyFont="1" applyFill="1" applyBorder="1" applyAlignment="1">
      <alignment/>
    </xf>
    <xf numFmtId="1" fontId="3" fillId="0" borderId="11" xfId="0" applyNumberFormat="1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 horizontal="center" vertical="center" textRotation="90" wrapText="1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center" textRotation="90"/>
      <protection locked="0"/>
    </xf>
    <xf numFmtId="0" fontId="30" fillId="0" borderId="10" xfId="0" applyFont="1" applyFill="1" applyBorder="1" applyAlignment="1" applyProtection="1">
      <alignment horizontal="center"/>
      <protection locked="0"/>
    </xf>
    <xf numFmtId="49" fontId="30" fillId="0" borderId="10" xfId="0" applyNumberFormat="1" applyFont="1" applyFill="1" applyBorder="1" applyAlignment="1" applyProtection="1">
      <alignment horizontal="center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49" fontId="24" fillId="0" borderId="0" xfId="0" applyNumberFormat="1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31" fillId="0" borderId="10" xfId="58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14" fontId="3" fillId="0" borderId="11" xfId="0" applyNumberFormat="1" applyFont="1" applyFill="1" applyBorder="1" applyAlignment="1" applyProtection="1" quotePrefix="1">
      <alignment/>
      <protection locked="0"/>
    </xf>
    <xf numFmtId="0" fontId="29" fillId="0" borderId="10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58" applyFont="1" applyFill="1" applyBorder="1" applyAlignment="1">
      <alignment vertical="center"/>
      <protection/>
    </xf>
    <xf numFmtId="0" fontId="28" fillId="0" borderId="10" xfId="58" applyFont="1" applyFill="1" applyBorder="1" applyAlignment="1">
      <alignment horizontal="center" vertical="center"/>
      <protection/>
    </xf>
    <xf numFmtId="0" fontId="28" fillId="0" borderId="10" xfId="58" applyFont="1" applyFill="1" applyBorder="1" applyAlignment="1" quotePrefix="1">
      <alignment horizontal="center" vertical="center"/>
      <protection/>
    </xf>
    <xf numFmtId="0" fontId="27" fillId="0" borderId="10" xfId="58" applyFont="1" applyFill="1" applyBorder="1" applyAlignment="1">
      <alignment horizontal="center"/>
      <protection/>
    </xf>
    <xf numFmtId="0" fontId="29" fillId="0" borderId="10" xfId="58" applyFont="1" applyFill="1" applyBorder="1" applyAlignment="1">
      <alignment horizontal="center" wrapText="1"/>
      <protection/>
    </xf>
    <xf numFmtId="0" fontId="13" fillId="0" borderId="0" xfId="0" applyFont="1" applyFill="1" applyAlignment="1">
      <alignment horizontal="center"/>
    </xf>
    <xf numFmtId="1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28" fillId="0" borderId="12" xfId="58" applyFont="1" applyFill="1" applyBorder="1" applyAlignment="1">
      <alignment horizontal="center" vertical="center"/>
      <protection/>
    </xf>
    <xf numFmtId="0" fontId="4" fillId="0" borderId="12" xfId="58" applyFont="1" applyFill="1" applyBorder="1" applyAlignment="1">
      <alignment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58" applyFont="1" applyFill="1" applyBorder="1" applyAlignment="1">
      <alignment horizontal="center" vertical="center"/>
      <protection/>
    </xf>
    <xf numFmtId="0" fontId="28" fillId="0" borderId="0" xfId="58" applyFont="1" applyFill="1" applyBorder="1" applyAlignment="1" quotePrefix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 quotePrefix="1">
      <alignment horizontal="center" wrapText="1"/>
      <protection locked="0"/>
    </xf>
    <xf numFmtId="0" fontId="1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4" fillId="0" borderId="13" xfId="57" applyFont="1" applyFill="1" applyBorder="1" applyAlignment="1" applyProtection="1">
      <alignment horizontal="center" vertical="center"/>
      <protection locked="0"/>
    </xf>
    <xf numFmtId="0" fontId="9" fillId="0" borderId="13" xfId="57" applyFont="1" applyFill="1" applyBorder="1">
      <alignment/>
      <protection/>
    </xf>
    <xf numFmtId="0" fontId="9" fillId="0" borderId="13" xfId="57" applyFont="1" applyFill="1" applyBorder="1" applyAlignment="1">
      <alignment horizontal="center"/>
      <protection/>
    </xf>
    <xf numFmtId="14" fontId="9" fillId="0" borderId="13" xfId="57" applyNumberFormat="1" applyFont="1" applyFill="1" applyBorder="1" applyAlignment="1">
      <alignment/>
      <protection/>
    </xf>
    <xf numFmtId="0" fontId="9" fillId="0" borderId="13" xfId="57" applyFont="1" applyFill="1" applyBorder="1">
      <alignment/>
      <protection/>
    </xf>
    <xf numFmtId="0" fontId="8" fillId="0" borderId="13" xfId="0" applyFont="1" applyFill="1" applyBorder="1" applyAlignment="1">
      <alignment/>
    </xf>
    <xf numFmtId="0" fontId="14" fillId="0" borderId="10" xfId="57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textRotation="90"/>
    </xf>
    <xf numFmtId="165" fontId="35" fillId="0" borderId="10" xfId="42" applyNumberFormat="1" applyFont="1" applyFill="1" applyBorder="1" applyAlignment="1">
      <alignment horizontal="center" vertical="center" textRotation="90" wrapText="1"/>
    </xf>
    <xf numFmtId="14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/>
    </xf>
    <xf numFmtId="0" fontId="35" fillId="0" borderId="0" xfId="0" applyFont="1" applyFill="1" applyAlignment="1">
      <alignment/>
    </xf>
    <xf numFmtId="0" fontId="3" fillId="0" borderId="11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165" fontId="4" fillId="0" borderId="11" xfId="42" applyNumberFormat="1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23" fillId="0" borderId="13" xfId="0" applyFont="1" applyFill="1" applyBorder="1" applyAlignment="1" applyProtection="1">
      <alignment horizontal="center" wrapText="1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165" fontId="3" fillId="0" borderId="10" xfId="42" applyNumberFormat="1" applyFont="1" applyFill="1" applyBorder="1" applyAlignment="1" applyProtection="1">
      <alignment horizontal="center"/>
      <protection locked="0"/>
    </xf>
    <xf numFmtId="2" fontId="4" fillId="0" borderId="10" xfId="0" applyNumberFormat="1" applyFont="1" applyFill="1" applyBorder="1" applyAlignment="1" applyProtection="1">
      <alignment horizontal="center"/>
      <protection locked="0"/>
    </xf>
    <xf numFmtId="165" fontId="3" fillId="0" borderId="10" xfId="42" applyNumberFormat="1" applyFont="1" applyFill="1" applyBorder="1" applyAlignment="1" applyProtection="1">
      <alignment/>
      <protection locked="0"/>
    </xf>
    <xf numFmtId="14" fontId="3" fillId="0" borderId="10" xfId="0" applyNumberFormat="1" applyFont="1" applyFill="1" applyBorder="1" applyAlignment="1" applyProtection="1" quotePrefix="1">
      <alignment/>
      <protection locked="0"/>
    </xf>
    <xf numFmtId="9" fontId="4" fillId="0" borderId="10" xfId="0" applyNumberFormat="1" applyFont="1" applyFill="1" applyBorder="1" applyAlignment="1" applyProtection="1">
      <alignment horizontal="center"/>
      <protection locked="0"/>
    </xf>
    <xf numFmtId="165" fontId="4" fillId="0" borderId="10" xfId="42" applyNumberFormat="1" applyFont="1" applyFill="1" applyBorder="1" applyAlignment="1" applyProtection="1">
      <alignment/>
      <protection locked="0"/>
    </xf>
    <xf numFmtId="14" fontId="4" fillId="0" borderId="10" xfId="0" applyNumberFormat="1" applyFont="1" applyFill="1" applyBorder="1" applyAlignment="1" applyProtection="1">
      <alignment/>
      <protection locked="0"/>
    </xf>
    <xf numFmtId="14" fontId="4" fillId="0" borderId="10" xfId="0" applyNumberFormat="1" applyFont="1" applyFill="1" applyBorder="1" applyAlignment="1" applyProtection="1">
      <alignment horizontal="center"/>
      <protection locked="0"/>
    </xf>
    <xf numFmtId="14" fontId="4" fillId="0" borderId="10" xfId="0" applyNumberFormat="1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 applyProtection="1">
      <alignment horizontal="right"/>
      <protection locked="0"/>
    </xf>
    <xf numFmtId="165" fontId="4" fillId="0" borderId="10" xfId="0" applyNumberFormat="1" applyFont="1" applyFill="1" applyBorder="1" applyAlignment="1" applyProtection="1">
      <alignment/>
      <protection locked="0"/>
    </xf>
    <xf numFmtId="14" fontId="4" fillId="0" borderId="10" xfId="0" applyNumberFormat="1" applyFont="1" applyFill="1" applyBorder="1" applyAlignment="1" applyProtection="1" quotePrefix="1">
      <alignment horizontal="center"/>
      <protection locked="0"/>
    </xf>
    <xf numFmtId="0" fontId="23" fillId="0" borderId="0" xfId="0" applyFont="1" applyFill="1" applyBorder="1" applyAlignment="1" applyProtection="1">
      <alignment horizontal="center" wrapText="1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65" fontId="3" fillId="0" borderId="0" xfId="42" applyNumberFormat="1" applyFont="1" applyFill="1" applyBorder="1" applyAlignment="1" applyProtection="1">
      <alignment horizontal="right"/>
      <protection locked="0"/>
    </xf>
    <xf numFmtId="165" fontId="3" fillId="0" borderId="0" xfId="42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42" applyNumberFormat="1" applyFont="1" applyFill="1" applyBorder="1" applyAlignment="1" applyProtection="1">
      <alignment/>
      <protection locked="0"/>
    </xf>
    <xf numFmtId="14" fontId="3" fillId="0" borderId="0" xfId="0" applyNumberFormat="1" applyFont="1" applyFill="1" applyBorder="1" applyAlignment="1" applyProtection="1" quotePrefix="1">
      <alignment/>
      <protection locked="0"/>
    </xf>
    <xf numFmtId="9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42" applyNumberFormat="1" applyFont="1" applyFill="1" applyBorder="1" applyAlignment="1" applyProtection="1">
      <alignment/>
      <protection locked="0"/>
    </xf>
    <xf numFmtId="14" fontId="4" fillId="0" borderId="0" xfId="0" applyNumberFormat="1" applyFont="1" applyFill="1" applyBorder="1" applyAlignment="1" applyProtection="1">
      <alignment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 horizontal="center" vertical="center" wrapText="1"/>
    </xf>
    <xf numFmtId="14" fontId="8" fillId="0" borderId="0" xfId="0" applyNumberFormat="1" applyFont="1" applyFill="1" applyAlignment="1">
      <alignment vertical="center"/>
    </xf>
    <xf numFmtId="14" fontId="14" fillId="0" borderId="0" xfId="0" applyNumberFormat="1" applyFont="1" applyFill="1" applyAlignment="1">
      <alignment/>
    </xf>
    <xf numFmtId="14" fontId="8" fillId="0" borderId="0" xfId="0" applyNumberFormat="1" applyFont="1" applyFill="1" applyAlignment="1">
      <alignment/>
    </xf>
    <xf numFmtId="0" fontId="27" fillId="32" borderId="10" xfId="58" applyFont="1" applyFill="1" applyBorder="1" applyAlignment="1">
      <alignment horizontal="center"/>
      <protection/>
    </xf>
    <xf numFmtId="0" fontId="4" fillId="32" borderId="10" xfId="0" applyFont="1" applyFill="1" applyBorder="1" applyAlignment="1" applyProtection="1">
      <alignment horizontal="center" vertical="center"/>
      <protection locked="0"/>
    </xf>
    <xf numFmtId="0" fontId="4" fillId="32" borderId="12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0" fontId="22" fillId="0" borderId="0" xfId="0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 textRotation="90" wrapText="1"/>
      <protection locked="0"/>
    </xf>
    <xf numFmtId="0" fontId="24" fillId="0" borderId="15" xfId="0" applyFont="1" applyFill="1" applyBorder="1" applyAlignment="1" applyProtection="1">
      <alignment horizontal="center" vertical="center" textRotation="90" wrapText="1"/>
      <protection locked="0"/>
    </xf>
    <xf numFmtId="0" fontId="24" fillId="0" borderId="16" xfId="0" applyFont="1" applyFill="1" applyBorder="1" applyAlignment="1" applyProtection="1">
      <alignment horizontal="center" vertical="center" textRotation="90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49" fontId="24" fillId="0" borderId="14" xfId="0" applyNumberFormat="1" applyFont="1" applyFill="1" applyBorder="1" applyAlignment="1" applyProtection="1">
      <alignment vertical="center" wrapText="1"/>
      <protection locked="0"/>
    </xf>
    <xf numFmtId="49" fontId="24" fillId="0" borderId="15" xfId="0" applyNumberFormat="1" applyFont="1" applyFill="1" applyBorder="1" applyAlignment="1" applyProtection="1">
      <alignment vertical="center" wrapText="1"/>
      <protection locked="0"/>
    </xf>
    <xf numFmtId="49" fontId="24" fillId="0" borderId="16" xfId="0" applyNumberFormat="1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textRotation="90" wrapText="1"/>
      <protection locked="0"/>
    </xf>
    <xf numFmtId="0" fontId="2" fillId="0" borderId="15" xfId="0" applyFont="1" applyFill="1" applyBorder="1" applyAlignment="1" applyProtection="1">
      <alignment horizontal="center" vertical="center" textRotation="90" wrapText="1"/>
      <protection locked="0"/>
    </xf>
    <xf numFmtId="0" fontId="2" fillId="0" borderId="16" xfId="0" applyFont="1" applyFill="1" applyBorder="1" applyAlignment="1" applyProtection="1">
      <alignment horizontal="center" vertical="center" textRotation="90" wrapText="1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 textRotation="90"/>
      <protection locked="0"/>
    </xf>
    <xf numFmtId="0" fontId="24" fillId="0" borderId="15" xfId="0" applyFont="1" applyFill="1" applyBorder="1" applyAlignment="1" applyProtection="1">
      <alignment horizontal="center" vertical="center" textRotation="90"/>
      <protection locked="0"/>
    </xf>
    <xf numFmtId="0" fontId="24" fillId="0" borderId="16" xfId="0" applyFont="1" applyFill="1" applyBorder="1" applyAlignment="1" applyProtection="1">
      <alignment horizontal="center" vertical="center" textRotation="90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31" fillId="0" borderId="17" xfId="58" applyFont="1" applyFill="1" applyBorder="1" applyAlignment="1">
      <alignment horizontal="center" vertical="center" wrapText="1"/>
      <protection/>
    </xf>
    <xf numFmtId="0" fontId="31" fillId="0" borderId="18" xfId="58" applyFont="1" applyFill="1" applyBorder="1" applyAlignment="1">
      <alignment horizontal="center" vertical="center" wrapText="1"/>
      <protection/>
    </xf>
    <xf numFmtId="0" fontId="31" fillId="0" borderId="19" xfId="58" applyFont="1" applyFill="1" applyBorder="1" applyAlignment="1">
      <alignment horizontal="center" vertical="center" wrapText="1"/>
      <protection/>
    </xf>
    <xf numFmtId="0" fontId="26" fillId="0" borderId="14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31" fillId="0" borderId="14" xfId="58" applyFont="1" applyFill="1" applyBorder="1" applyAlignment="1">
      <alignment horizontal="center" vertical="center" wrapText="1"/>
      <protection/>
    </xf>
    <xf numFmtId="0" fontId="31" fillId="0" borderId="16" xfId="58" applyFont="1" applyFill="1" applyBorder="1" applyAlignment="1">
      <alignment horizontal="center" vertical="center" wrapText="1"/>
      <protection/>
    </xf>
    <xf numFmtId="0" fontId="26" fillId="0" borderId="14" xfId="58" applyFont="1" applyFill="1" applyBorder="1" applyAlignment="1">
      <alignment horizontal="center" vertical="center" wrapText="1"/>
      <protection/>
    </xf>
    <xf numFmtId="0" fontId="26" fillId="0" borderId="16" xfId="58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1" fillId="0" borderId="14" xfId="58" applyFont="1" applyFill="1" applyBorder="1" applyAlignment="1">
      <alignment horizontal="center" vertical="center"/>
      <protection/>
    </xf>
    <xf numFmtId="0" fontId="31" fillId="0" borderId="16" xfId="58" applyFont="1" applyFill="1" applyBorder="1" applyAlignment="1">
      <alignment horizontal="center" vertical="center"/>
      <protection/>
    </xf>
    <xf numFmtId="0" fontId="26" fillId="0" borderId="14" xfId="58" applyFont="1" applyFill="1" applyBorder="1" applyAlignment="1">
      <alignment horizontal="center" vertical="center"/>
      <protection/>
    </xf>
    <xf numFmtId="0" fontId="26" fillId="0" borderId="16" xfId="58" applyFont="1" applyFill="1" applyBorder="1" applyAlignment="1">
      <alignment horizontal="center" vertical="center"/>
      <protection/>
    </xf>
    <xf numFmtId="0" fontId="26" fillId="32" borderId="14" xfId="58" applyFont="1" applyFill="1" applyBorder="1" applyAlignment="1">
      <alignment horizontal="center" vertical="center" wrapText="1"/>
      <protection/>
    </xf>
    <xf numFmtId="0" fontId="26" fillId="32" borderId="16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zoomScalePageLayoutView="0" workbookViewId="0" topLeftCell="A1">
      <selection activeCell="AH3" sqref="AH3"/>
    </sheetView>
  </sheetViews>
  <sheetFormatPr defaultColWidth="8.88671875" defaultRowHeight="18.75"/>
  <cols>
    <col min="1" max="1" width="2.77734375" style="25" customWidth="1"/>
    <col min="2" max="2" width="12.99609375" style="46" customWidth="1"/>
    <col min="3" max="3" width="1.1171875" style="29" hidden="1" customWidth="1"/>
    <col min="4" max="4" width="1.4375" style="24" hidden="1" customWidth="1"/>
    <col min="5" max="5" width="1.1171875" style="24" hidden="1" customWidth="1"/>
    <col min="6" max="6" width="2.6640625" style="24" customWidth="1"/>
    <col min="7" max="7" width="10.21484375" style="48" customWidth="1"/>
    <col min="8" max="8" width="3.5546875" style="24" customWidth="1"/>
    <col min="9" max="10" width="3.99609375" style="24" hidden="1" customWidth="1"/>
    <col min="11" max="11" width="7.3359375" style="47" customWidth="1"/>
    <col min="12" max="12" width="2.6640625" style="24" hidden="1" customWidth="1"/>
    <col min="13" max="13" width="3.21484375" style="29" customWidth="1"/>
    <col min="14" max="14" width="3.77734375" style="28" customWidth="1"/>
    <col min="15" max="15" width="2.77734375" style="24" customWidth="1"/>
    <col min="16" max="16" width="2.21484375" style="24" customWidth="1"/>
    <col min="17" max="17" width="6.88671875" style="26" customWidth="1"/>
    <col min="18" max="18" width="2.5546875" style="29" customWidth="1"/>
    <col min="19" max="19" width="3.21484375" style="28" customWidth="1"/>
    <col min="20" max="20" width="3.4453125" style="24" customWidth="1"/>
    <col min="21" max="21" width="2.21484375" style="24" customWidth="1"/>
    <col min="22" max="22" width="2.77734375" style="24" customWidth="1"/>
    <col min="23" max="23" width="6.77734375" style="24" customWidth="1"/>
    <col min="24" max="25" width="6.88671875" style="26" customWidth="1"/>
    <col min="26" max="26" width="8.21484375" style="48" customWidth="1"/>
    <col min="27" max="27" width="4.6640625" style="24" customWidth="1"/>
    <col min="28" max="16384" width="8.88671875" style="24" customWidth="1"/>
  </cols>
  <sheetData>
    <row r="1" spans="1:19" s="1" customFormat="1" ht="20.25" customHeight="1">
      <c r="A1" s="186" t="s">
        <v>51</v>
      </c>
      <c r="B1" s="186"/>
      <c r="C1" s="186"/>
      <c r="D1" s="186"/>
      <c r="E1" s="186"/>
      <c r="F1" s="186"/>
      <c r="G1" s="186"/>
      <c r="H1" s="186"/>
      <c r="J1" s="5"/>
      <c r="L1" s="4"/>
      <c r="S1" s="49"/>
    </row>
    <row r="2" spans="1:19" s="2" customFormat="1" ht="20.25" customHeight="1">
      <c r="A2" s="187" t="s">
        <v>54</v>
      </c>
      <c r="B2" s="187"/>
      <c r="C2" s="187"/>
      <c r="D2" s="187"/>
      <c r="E2" s="187"/>
      <c r="F2" s="187"/>
      <c r="G2" s="187"/>
      <c r="H2" s="187"/>
      <c r="J2" s="7"/>
      <c r="L2" s="6"/>
      <c r="S2" s="50"/>
    </row>
    <row r="3" spans="1:27" ht="35.25" customHeight="1">
      <c r="A3" s="185" t="s">
        <v>98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</row>
    <row r="4" spans="1:27" ht="35.25" customHeight="1">
      <c r="A4" s="125"/>
      <c r="B4" s="125"/>
      <c r="C4" s="125"/>
      <c r="D4" s="105"/>
      <c r="E4" s="105"/>
      <c r="F4" s="125"/>
      <c r="G4" s="125"/>
      <c r="H4" s="125"/>
      <c r="I4" s="105"/>
      <c r="J4" s="105"/>
      <c r="K4" s="12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25"/>
      <c r="AA4" s="125"/>
    </row>
    <row r="5" spans="1:27" s="40" customFormat="1" ht="28.5" customHeight="1">
      <c r="A5" s="179" t="s">
        <v>13</v>
      </c>
      <c r="B5" s="182" t="s">
        <v>14</v>
      </c>
      <c r="C5" s="157" t="s">
        <v>15</v>
      </c>
      <c r="D5" s="177" t="s">
        <v>16</v>
      </c>
      <c r="E5" s="178"/>
      <c r="F5" s="174" t="s">
        <v>43</v>
      </c>
      <c r="G5" s="154" t="s">
        <v>17</v>
      </c>
      <c r="H5" s="154" t="s">
        <v>18</v>
      </c>
      <c r="I5" s="38"/>
      <c r="J5" s="38"/>
      <c r="K5" s="162" t="s">
        <v>19</v>
      </c>
      <c r="L5" s="39"/>
      <c r="M5" s="171" t="s">
        <v>20</v>
      </c>
      <c r="N5" s="172"/>
      <c r="O5" s="172"/>
      <c r="P5" s="172"/>
      <c r="Q5" s="173"/>
      <c r="R5" s="171" t="s">
        <v>21</v>
      </c>
      <c r="S5" s="172"/>
      <c r="T5" s="172"/>
      <c r="U5" s="172"/>
      <c r="V5" s="172"/>
      <c r="W5" s="172"/>
      <c r="X5" s="172"/>
      <c r="Y5" s="173"/>
      <c r="Z5" s="157" t="s">
        <v>22</v>
      </c>
      <c r="AA5" s="157" t="s">
        <v>23</v>
      </c>
    </row>
    <row r="6" spans="1:27" s="40" customFormat="1" ht="16.5" customHeight="1">
      <c r="A6" s="180"/>
      <c r="B6" s="183"/>
      <c r="C6" s="158"/>
      <c r="D6" s="151" t="s">
        <v>24</v>
      </c>
      <c r="E6" s="151" t="s">
        <v>25</v>
      </c>
      <c r="F6" s="175"/>
      <c r="G6" s="155"/>
      <c r="H6" s="155"/>
      <c r="I6" s="41"/>
      <c r="J6" s="41"/>
      <c r="K6" s="163"/>
      <c r="L6" s="39"/>
      <c r="M6" s="154" t="s">
        <v>26</v>
      </c>
      <c r="N6" s="168" t="s">
        <v>27</v>
      </c>
      <c r="O6" s="154" t="s">
        <v>28</v>
      </c>
      <c r="P6" s="154" t="s">
        <v>29</v>
      </c>
      <c r="Q6" s="165" t="s">
        <v>30</v>
      </c>
      <c r="R6" s="154" t="s">
        <v>26</v>
      </c>
      <c r="S6" s="168" t="s">
        <v>27</v>
      </c>
      <c r="T6" s="154" t="s">
        <v>28</v>
      </c>
      <c r="U6" s="154" t="s">
        <v>29</v>
      </c>
      <c r="V6" s="154" t="s">
        <v>44</v>
      </c>
      <c r="W6" s="154" t="s">
        <v>45</v>
      </c>
      <c r="X6" s="165" t="s">
        <v>31</v>
      </c>
      <c r="Y6" s="165" t="s">
        <v>30</v>
      </c>
      <c r="Z6" s="158"/>
      <c r="AA6" s="158"/>
    </row>
    <row r="7" spans="1:27" s="40" customFormat="1" ht="18.75" customHeight="1">
      <c r="A7" s="180"/>
      <c r="B7" s="183"/>
      <c r="C7" s="158"/>
      <c r="D7" s="152"/>
      <c r="E7" s="152"/>
      <c r="F7" s="175"/>
      <c r="G7" s="155"/>
      <c r="H7" s="155"/>
      <c r="I7" s="41"/>
      <c r="J7" s="41"/>
      <c r="K7" s="163"/>
      <c r="L7" s="39"/>
      <c r="M7" s="155"/>
      <c r="N7" s="169"/>
      <c r="O7" s="155"/>
      <c r="P7" s="155"/>
      <c r="Q7" s="166"/>
      <c r="R7" s="155"/>
      <c r="S7" s="169"/>
      <c r="T7" s="155"/>
      <c r="U7" s="155"/>
      <c r="V7" s="155"/>
      <c r="W7" s="155"/>
      <c r="X7" s="166"/>
      <c r="Y7" s="166"/>
      <c r="Z7" s="158"/>
      <c r="AA7" s="158"/>
    </row>
    <row r="8" spans="1:27" s="40" customFormat="1" ht="24" customHeight="1">
      <c r="A8" s="180"/>
      <c r="B8" s="183"/>
      <c r="C8" s="158"/>
      <c r="D8" s="152"/>
      <c r="E8" s="152"/>
      <c r="F8" s="175"/>
      <c r="G8" s="155"/>
      <c r="H8" s="155"/>
      <c r="I8" s="41"/>
      <c r="J8" s="41"/>
      <c r="K8" s="163"/>
      <c r="L8" s="39"/>
      <c r="M8" s="155"/>
      <c r="N8" s="169"/>
      <c r="O8" s="155"/>
      <c r="P8" s="155"/>
      <c r="Q8" s="166"/>
      <c r="R8" s="155"/>
      <c r="S8" s="169"/>
      <c r="T8" s="155"/>
      <c r="U8" s="155"/>
      <c r="V8" s="155"/>
      <c r="W8" s="155"/>
      <c r="X8" s="166"/>
      <c r="Y8" s="166"/>
      <c r="Z8" s="158"/>
      <c r="AA8" s="158"/>
    </row>
    <row r="9" spans="1:27" s="40" customFormat="1" ht="12.75" customHeight="1">
      <c r="A9" s="180"/>
      <c r="B9" s="183"/>
      <c r="C9" s="158"/>
      <c r="D9" s="152"/>
      <c r="E9" s="152"/>
      <c r="F9" s="175"/>
      <c r="G9" s="155"/>
      <c r="H9" s="155"/>
      <c r="I9" s="41"/>
      <c r="J9" s="41"/>
      <c r="K9" s="163"/>
      <c r="L9" s="39"/>
      <c r="M9" s="155"/>
      <c r="N9" s="169"/>
      <c r="O9" s="155"/>
      <c r="P9" s="155"/>
      <c r="Q9" s="166"/>
      <c r="R9" s="155"/>
      <c r="S9" s="169"/>
      <c r="T9" s="155"/>
      <c r="U9" s="155"/>
      <c r="V9" s="155"/>
      <c r="W9" s="155"/>
      <c r="X9" s="166"/>
      <c r="Y9" s="166"/>
      <c r="Z9" s="158"/>
      <c r="AA9" s="158"/>
    </row>
    <row r="10" spans="1:27" s="40" customFormat="1" ht="11.25" customHeight="1">
      <c r="A10" s="181"/>
      <c r="B10" s="184"/>
      <c r="C10" s="159"/>
      <c r="D10" s="153"/>
      <c r="E10" s="153"/>
      <c r="F10" s="176"/>
      <c r="G10" s="156"/>
      <c r="H10" s="156"/>
      <c r="I10" s="41"/>
      <c r="J10" s="41"/>
      <c r="K10" s="164"/>
      <c r="L10" s="39"/>
      <c r="M10" s="156"/>
      <c r="N10" s="170"/>
      <c r="O10" s="156"/>
      <c r="P10" s="156"/>
      <c r="Q10" s="167"/>
      <c r="R10" s="156"/>
      <c r="S10" s="170"/>
      <c r="T10" s="156"/>
      <c r="U10" s="156"/>
      <c r="V10" s="156"/>
      <c r="W10" s="156"/>
      <c r="X10" s="167"/>
      <c r="Y10" s="167"/>
      <c r="Z10" s="159"/>
      <c r="AA10" s="159"/>
    </row>
    <row r="11" spans="1:27" s="104" customFormat="1" ht="16.5" customHeight="1">
      <c r="A11" s="42">
        <v>1</v>
      </c>
      <c r="B11" s="42">
        <v>2</v>
      </c>
      <c r="C11" s="42">
        <v>1</v>
      </c>
      <c r="D11" s="42">
        <v>2</v>
      </c>
      <c r="E11" s="42">
        <v>3</v>
      </c>
      <c r="F11" s="42"/>
      <c r="G11" s="44">
        <v>3</v>
      </c>
      <c r="H11" s="42">
        <v>4</v>
      </c>
      <c r="I11" s="42"/>
      <c r="J11" s="42"/>
      <c r="K11" s="43" t="s">
        <v>36</v>
      </c>
      <c r="L11" s="42">
        <v>3</v>
      </c>
      <c r="M11" s="42">
        <v>6</v>
      </c>
      <c r="N11" s="42">
        <v>7</v>
      </c>
      <c r="O11" s="43" t="s">
        <v>37</v>
      </c>
      <c r="P11" s="42">
        <v>9</v>
      </c>
      <c r="Q11" s="42">
        <v>10</v>
      </c>
      <c r="R11" s="42">
        <v>11</v>
      </c>
      <c r="S11" s="43" t="s">
        <v>38</v>
      </c>
      <c r="T11" s="42">
        <v>13</v>
      </c>
      <c r="U11" s="42">
        <v>14</v>
      </c>
      <c r="V11" s="42"/>
      <c r="W11" s="42"/>
      <c r="X11" s="42">
        <v>15</v>
      </c>
      <c r="Y11" s="43" t="s">
        <v>39</v>
      </c>
      <c r="Z11" s="44">
        <v>17</v>
      </c>
      <c r="AA11" s="42">
        <v>18</v>
      </c>
    </row>
    <row r="12" spans="1:27" s="27" customFormat="1" ht="23.25" customHeight="1">
      <c r="A12" s="106">
        <v>1</v>
      </c>
      <c r="B12" s="107" t="s">
        <v>76</v>
      </c>
      <c r="C12" s="108"/>
      <c r="D12" s="109"/>
      <c r="E12" s="109"/>
      <c r="F12" s="107" t="s">
        <v>25</v>
      </c>
      <c r="G12" s="110" t="s">
        <v>40</v>
      </c>
      <c r="H12" s="107" t="s">
        <v>35</v>
      </c>
      <c r="I12" s="111" t="str">
        <f aca="true" t="shared" si="0" ref="I12:J14">LEFT(G12,1)</f>
        <v>G</v>
      </c>
      <c r="J12" s="111" t="str">
        <f t="shared" si="0"/>
        <v>Đ</v>
      </c>
      <c r="K12" s="122" t="s">
        <v>77</v>
      </c>
      <c r="L12" s="111" t="str">
        <f>LEFT(K12,2)</f>
        <v>V,</v>
      </c>
      <c r="M12" s="112">
        <v>4</v>
      </c>
      <c r="N12" s="113">
        <v>5.02</v>
      </c>
      <c r="O12" s="114"/>
      <c r="P12" s="109"/>
      <c r="Q12" s="115" t="s">
        <v>78</v>
      </c>
      <c r="R12" s="111">
        <v>5</v>
      </c>
      <c r="S12" s="113">
        <f>N12+0.34</f>
        <v>5.359999999999999</v>
      </c>
      <c r="T12" s="116">
        <f>IF(AND(O12=0,OR(N12=4.06,N12=4.89,N12=4.98)),5%,IF(AND(O12&lt;&gt;0,OR(N12=4.06,N12=4.89,N12=4.98)),O12+1%,))</f>
        <v>0</v>
      </c>
      <c r="U12" s="109"/>
      <c r="V12" s="117" t="s">
        <v>41</v>
      </c>
      <c r="W12" s="123" t="str">
        <f>K12</f>
        <v>V,07.03.28</v>
      </c>
      <c r="X12" s="124" t="s">
        <v>79</v>
      </c>
      <c r="Y12" s="120" t="str">
        <f>X12</f>
        <v>01/11/2021</v>
      </c>
      <c r="Z12" s="121" t="s">
        <v>49</v>
      </c>
      <c r="AA12" s="107"/>
    </row>
    <row r="13" spans="1:27" s="27" customFormat="1" ht="27.75" customHeight="1">
      <c r="A13" s="106">
        <v>2</v>
      </c>
      <c r="B13" s="107" t="s">
        <v>80</v>
      </c>
      <c r="C13" s="111"/>
      <c r="D13" s="109"/>
      <c r="E13" s="109"/>
      <c r="F13" s="107" t="s">
        <v>25</v>
      </c>
      <c r="G13" s="110" t="s">
        <v>40</v>
      </c>
      <c r="H13" s="107" t="s">
        <v>35</v>
      </c>
      <c r="I13" s="111" t="str">
        <f t="shared" si="0"/>
        <v>G</v>
      </c>
      <c r="J13" s="111" t="str">
        <f t="shared" si="0"/>
        <v>Đ</v>
      </c>
      <c r="K13" s="122" t="s">
        <v>81</v>
      </c>
      <c r="L13" s="111" t="str">
        <f>LEFT(K13,2)</f>
        <v>V,</v>
      </c>
      <c r="M13" s="112">
        <v>4</v>
      </c>
      <c r="N13" s="113">
        <v>3.33</v>
      </c>
      <c r="O13" s="114"/>
      <c r="P13" s="109"/>
      <c r="Q13" s="115" t="s">
        <v>78</v>
      </c>
      <c r="R13" s="111">
        <v>5</v>
      </c>
      <c r="S13" s="113">
        <f>N13+0.33</f>
        <v>3.66</v>
      </c>
      <c r="T13" s="116">
        <f>IF(AND(O13=0,OR(N13=4.06,N13=4.89,N13=4.98)),5%,IF(AND(O13&lt;&gt;0,OR(N13=4.06,N13=4.89,N13=4.98)),O13+1%,))</f>
        <v>0</v>
      </c>
      <c r="U13" s="109"/>
      <c r="V13" s="117" t="s">
        <v>12</v>
      </c>
      <c r="W13" s="123" t="str">
        <f>K13</f>
        <v>V,07.03.29</v>
      </c>
      <c r="X13" s="119">
        <f>IF(O13&lt;&gt;0,DATE(YEAR(Q13)+1,MONTH(Q13),DAY(Q13)),IF(OR(L13="B-",L13="01"),DATE(YEAR(Q13)+2,MONTH(Q13),DAY(Q13)),DATE(YEAR(Q13)+3,MONTH(Q13),DAY(Q13))))</f>
        <v>44501</v>
      </c>
      <c r="Y13" s="120">
        <f>X13</f>
        <v>44501</v>
      </c>
      <c r="Z13" s="121" t="s">
        <v>49</v>
      </c>
      <c r="AA13" s="107"/>
    </row>
    <row r="14" spans="1:27" s="27" customFormat="1" ht="27.75" customHeight="1">
      <c r="A14" s="106">
        <v>3</v>
      </c>
      <c r="B14" s="107" t="s">
        <v>74</v>
      </c>
      <c r="C14" s="108"/>
      <c r="D14" s="109"/>
      <c r="E14" s="109"/>
      <c r="F14" s="107" t="s">
        <v>25</v>
      </c>
      <c r="G14" s="110" t="s">
        <v>40</v>
      </c>
      <c r="H14" s="107" t="s">
        <v>34</v>
      </c>
      <c r="I14" s="111" t="str">
        <f t="shared" si="0"/>
        <v>G</v>
      </c>
      <c r="J14" s="111" t="str">
        <f t="shared" si="0"/>
        <v>C</v>
      </c>
      <c r="K14" s="122" t="s">
        <v>82</v>
      </c>
      <c r="L14" s="111" t="str">
        <f>LEFT(K14,2)</f>
        <v>V,</v>
      </c>
      <c r="M14" s="112">
        <v>2</v>
      </c>
      <c r="N14" s="113">
        <v>2.41</v>
      </c>
      <c r="O14" s="114"/>
      <c r="P14" s="109"/>
      <c r="Q14" s="115" t="s">
        <v>83</v>
      </c>
      <c r="R14" s="111">
        <v>3</v>
      </c>
      <c r="S14" s="113">
        <v>2.72</v>
      </c>
      <c r="T14" s="116">
        <f>IF(AND(O14=0,OR(N14=4.06,N14=4.89,N14=4.98)),5%,IF(AND(O14&lt;&gt;0,OR(N14=4.06,N14=4.89,N14=4.98)),O14+1%,))</f>
        <v>0</v>
      </c>
      <c r="U14" s="109"/>
      <c r="V14" s="117" t="s">
        <v>12</v>
      </c>
      <c r="W14" s="118" t="s">
        <v>47</v>
      </c>
      <c r="X14" s="119">
        <f>IF(O14&lt;&gt;0,DATE(YEAR(Q14)+1,MONTH(Q14),DAY(Q14)),IF(OR(L14="B-",L14="01"),DATE(YEAR(Q14)+2,MONTH(Q14),DAY(Q14)),DATE(YEAR(Q14)+3,MONTH(Q14),DAY(Q14))))</f>
        <v>44378</v>
      </c>
      <c r="Y14" s="120">
        <f>X14</f>
        <v>44378</v>
      </c>
      <c r="Z14" s="121" t="s">
        <v>49</v>
      </c>
      <c r="AA14" s="107"/>
    </row>
    <row r="15" spans="1:27" s="27" customFormat="1" ht="27.75" customHeight="1">
      <c r="A15" s="126"/>
      <c r="B15" s="127"/>
      <c r="C15" s="128"/>
      <c r="F15" s="127"/>
      <c r="G15" s="129"/>
      <c r="H15" s="127"/>
      <c r="I15" s="130"/>
      <c r="J15" s="130"/>
      <c r="K15" s="131"/>
      <c r="L15" s="130"/>
      <c r="M15" s="132"/>
      <c r="N15" s="133"/>
      <c r="O15" s="134"/>
      <c r="Q15" s="135"/>
      <c r="R15" s="130"/>
      <c r="S15" s="133"/>
      <c r="T15" s="136"/>
      <c r="V15" s="137"/>
      <c r="W15" s="138"/>
      <c r="X15" s="139"/>
      <c r="Y15" s="140"/>
      <c r="Z15" s="141"/>
      <c r="AA15" s="127"/>
    </row>
    <row r="16" spans="2:27" s="14" customFormat="1" ht="16.5">
      <c r="B16" s="15"/>
      <c r="C16" s="16"/>
      <c r="E16" s="17"/>
      <c r="F16" s="17"/>
      <c r="G16" s="55"/>
      <c r="H16" s="18"/>
      <c r="I16" s="17"/>
      <c r="J16" s="17"/>
      <c r="K16" s="19"/>
      <c r="L16" s="17"/>
      <c r="M16" s="18"/>
      <c r="N16" s="15"/>
      <c r="Q16" s="17"/>
      <c r="R16" s="16"/>
      <c r="S16" s="15"/>
      <c r="U16" s="160" t="s">
        <v>97</v>
      </c>
      <c r="V16" s="160"/>
      <c r="W16" s="160"/>
      <c r="X16" s="160"/>
      <c r="Y16" s="160"/>
      <c r="Z16" s="160"/>
      <c r="AA16" s="160"/>
    </row>
    <row r="17" spans="1:27" s="14" customFormat="1" ht="15.75" customHeight="1">
      <c r="A17" s="161" t="s">
        <v>0</v>
      </c>
      <c r="B17" s="161"/>
      <c r="C17" s="161"/>
      <c r="D17" s="161"/>
      <c r="E17" s="161"/>
      <c r="F17" s="161"/>
      <c r="G17" s="161"/>
      <c r="K17" s="20"/>
      <c r="M17" s="16"/>
      <c r="N17" s="15"/>
      <c r="Q17" s="17"/>
      <c r="R17" s="16"/>
      <c r="S17" s="15"/>
      <c r="U17" s="161" t="s">
        <v>50</v>
      </c>
      <c r="V17" s="161"/>
      <c r="W17" s="161"/>
      <c r="X17" s="161"/>
      <c r="Y17" s="161"/>
      <c r="Z17" s="161"/>
      <c r="AA17" s="161"/>
    </row>
    <row r="18" spans="1:25" s="14" customFormat="1" ht="15">
      <c r="A18" s="18"/>
      <c r="B18" s="15"/>
      <c r="C18" s="16"/>
      <c r="G18" s="56"/>
      <c r="K18" s="20"/>
      <c r="M18" s="16"/>
      <c r="N18" s="15"/>
      <c r="Q18" s="17"/>
      <c r="R18" s="16"/>
      <c r="S18" s="15"/>
      <c r="X18" s="17"/>
      <c r="Y18" s="17"/>
    </row>
    <row r="19" spans="1:25" s="14" customFormat="1" ht="15">
      <c r="A19" s="18"/>
      <c r="B19" s="15"/>
      <c r="C19" s="16"/>
      <c r="G19" s="56"/>
      <c r="K19" s="20"/>
      <c r="M19" s="16"/>
      <c r="N19" s="15"/>
      <c r="Q19" s="17"/>
      <c r="R19" s="16"/>
      <c r="S19" s="15"/>
      <c r="X19" s="17"/>
      <c r="Y19" s="17"/>
    </row>
    <row r="20" spans="1:25" s="14" customFormat="1" ht="15">
      <c r="A20" s="18"/>
      <c r="B20" s="15"/>
      <c r="C20" s="16"/>
      <c r="G20" s="56"/>
      <c r="K20" s="20"/>
      <c r="M20" s="16"/>
      <c r="N20" s="15"/>
      <c r="Q20" s="17"/>
      <c r="R20" s="16"/>
      <c r="S20" s="15"/>
      <c r="X20" s="17"/>
      <c r="Y20" s="17"/>
    </row>
    <row r="21" spans="1:27" s="22" customFormat="1" ht="18.75">
      <c r="A21" s="150" t="s">
        <v>48</v>
      </c>
      <c r="B21" s="150"/>
      <c r="C21" s="150"/>
      <c r="D21" s="150"/>
      <c r="E21" s="150"/>
      <c r="F21" s="150"/>
      <c r="G21" s="150"/>
      <c r="K21" s="23"/>
      <c r="M21" s="21"/>
      <c r="R21" s="21"/>
      <c r="U21" s="150" t="s">
        <v>55</v>
      </c>
      <c r="V21" s="150"/>
      <c r="W21" s="150"/>
      <c r="X21" s="150"/>
      <c r="Y21" s="150"/>
      <c r="Z21" s="150"/>
      <c r="AA21" s="150"/>
    </row>
  </sheetData>
  <sheetProtection/>
  <mergeCells count="35">
    <mergeCell ref="A1:H1"/>
    <mergeCell ref="A2:H2"/>
    <mergeCell ref="U6:U10"/>
    <mergeCell ref="V6:V10"/>
    <mergeCell ref="W6:W10"/>
    <mergeCell ref="C5:C10"/>
    <mergeCell ref="H5:H10"/>
    <mergeCell ref="Z5:Z10"/>
    <mergeCell ref="X6:X10"/>
    <mergeCell ref="D6:D10"/>
    <mergeCell ref="A3:AA3"/>
    <mergeCell ref="T6:T10"/>
    <mergeCell ref="R6:R10"/>
    <mergeCell ref="M6:M10"/>
    <mergeCell ref="N6:N10"/>
    <mergeCell ref="A17:G17"/>
    <mergeCell ref="S6:S10"/>
    <mergeCell ref="M5:Q5"/>
    <mergeCell ref="R5:Y5"/>
    <mergeCell ref="Y6:Y10"/>
    <mergeCell ref="O6:O10"/>
    <mergeCell ref="F5:F10"/>
    <mergeCell ref="D5:E5"/>
    <mergeCell ref="A5:A10"/>
    <mergeCell ref="B5:B10"/>
    <mergeCell ref="U21:AA21"/>
    <mergeCell ref="A21:G21"/>
    <mergeCell ref="E6:E10"/>
    <mergeCell ref="G5:G10"/>
    <mergeCell ref="AA5:AA10"/>
    <mergeCell ref="U16:AA16"/>
    <mergeCell ref="U17:AA17"/>
    <mergeCell ref="K5:K10"/>
    <mergeCell ref="P6:P10"/>
    <mergeCell ref="Q6:Q10"/>
  </mergeCells>
  <printOptions/>
  <pageMargins left="0.25" right="0.16" top="0.2" bottom="0.2" header="0.2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C27" sqref="C27"/>
    </sheetView>
  </sheetViews>
  <sheetFormatPr defaultColWidth="8.88671875" defaultRowHeight="18.75"/>
  <cols>
    <col min="1" max="1" width="3.6640625" style="1" customWidth="1"/>
    <col min="2" max="2" width="17.10546875" style="1" customWidth="1"/>
    <col min="3" max="3" width="19.99609375" style="1" customWidth="1"/>
    <col min="4" max="4" width="3.5546875" style="1" customWidth="1"/>
    <col min="5" max="5" width="14.4453125" style="1" customWidth="1"/>
    <col min="6" max="6" width="3.3359375" style="1" customWidth="1"/>
    <col min="7" max="7" width="2.99609375" style="1" customWidth="1"/>
    <col min="8" max="8" width="7.3359375" style="1" customWidth="1"/>
    <col min="9" max="9" width="9.88671875" style="1" customWidth="1"/>
    <col min="10" max="16384" width="8.88671875" style="1" customWidth="1"/>
  </cols>
  <sheetData>
    <row r="1" spans="1:7" s="84" customFormat="1" ht="15.75">
      <c r="A1" s="189" t="s">
        <v>68</v>
      </c>
      <c r="B1" s="189"/>
      <c r="C1" s="189"/>
      <c r="D1" s="81"/>
      <c r="E1" s="82"/>
      <c r="F1" s="82"/>
      <c r="G1" s="83"/>
    </row>
    <row r="2" spans="1:7" s="87" customFormat="1" ht="15.75">
      <c r="A2" s="189" t="s">
        <v>62</v>
      </c>
      <c r="B2" s="189"/>
      <c r="C2" s="189"/>
      <c r="D2" s="85"/>
      <c r="E2" s="76"/>
      <c r="F2" s="76"/>
      <c r="G2" s="86"/>
    </row>
    <row r="3" spans="1:7" s="87" customFormat="1" ht="15.75">
      <c r="A3" s="76"/>
      <c r="B3" s="76"/>
      <c r="C3" s="76"/>
      <c r="D3" s="85"/>
      <c r="E3" s="76"/>
      <c r="F3" s="76"/>
      <c r="G3" s="86"/>
    </row>
    <row r="4" spans="1:9" s="87" customFormat="1" ht="15.75">
      <c r="A4" s="189" t="s">
        <v>84</v>
      </c>
      <c r="B4" s="189"/>
      <c r="C4" s="189"/>
      <c r="D4" s="189"/>
      <c r="E4" s="189"/>
      <c r="F4" s="189"/>
      <c r="G4" s="189"/>
      <c r="H4" s="189"/>
      <c r="I4" s="189"/>
    </row>
    <row r="5" spans="1:26" s="93" customFormat="1" ht="15.75">
      <c r="A5" s="88"/>
      <c r="B5" s="89"/>
      <c r="C5" s="89"/>
      <c r="D5" s="89"/>
      <c r="E5" s="90"/>
      <c r="F5" s="90"/>
      <c r="G5" s="91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9" s="100" customFormat="1" ht="93" customHeight="1">
      <c r="A6" s="94" t="s">
        <v>13</v>
      </c>
      <c r="B6" s="95" t="s">
        <v>14</v>
      </c>
      <c r="C6" s="96" t="s">
        <v>69</v>
      </c>
      <c r="D6" s="96" t="s">
        <v>43</v>
      </c>
      <c r="E6" s="95" t="s">
        <v>22</v>
      </c>
      <c r="F6" s="97" t="s">
        <v>70</v>
      </c>
      <c r="G6" s="97" t="s">
        <v>71</v>
      </c>
      <c r="H6" s="98" t="s">
        <v>72</v>
      </c>
      <c r="I6" s="99" t="s">
        <v>23</v>
      </c>
    </row>
    <row r="7" spans="1:9" s="102" customFormat="1" ht="20.25" customHeight="1">
      <c r="A7" s="37">
        <v>1</v>
      </c>
      <c r="B7" s="36" t="s">
        <v>76</v>
      </c>
      <c r="C7" s="101" t="s">
        <v>40</v>
      </c>
      <c r="D7" s="36" t="s">
        <v>25</v>
      </c>
      <c r="E7" s="36" t="s">
        <v>73</v>
      </c>
      <c r="F7" s="31">
        <v>32</v>
      </c>
      <c r="G7" s="31">
        <f>F7+1</f>
        <v>33</v>
      </c>
      <c r="H7" s="57" t="s">
        <v>65</v>
      </c>
      <c r="I7" s="36"/>
    </row>
    <row r="8" spans="1:9" s="102" customFormat="1" ht="20.25" customHeight="1">
      <c r="A8" s="37">
        <v>2</v>
      </c>
      <c r="B8" s="36" t="s">
        <v>64</v>
      </c>
      <c r="C8" s="101" t="s">
        <v>40</v>
      </c>
      <c r="D8" s="36" t="s">
        <v>25</v>
      </c>
      <c r="E8" s="36" t="s">
        <v>73</v>
      </c>
      <c r="F8" s="31">
        <v>26</v>
      </c>
      <c r="G8" s="31">
        <f aca="true" t="shared" si="0" ref="G8:G23">F8+1</f>
        <v>27</v>
      </c>
      <c r="H8" s="57" t="s">
        <v>65</v>
      </c>
      <c r="I8" s="36"/>
    </row>
    <row r="9" spans="1:9" s="102" customFormat="1" ht="20.25" customHeight="1">
      <c r="A9" s="37">
        <v>3</v>
      </c>
      <c r="B9" s="36" t="s">
        <v>85</v>
      </c>
      <c r="C9" s="101" t="s">
        <v>40</v>
      </c>
      <c r="D9" s="36" t="s">
        <v>25</v>
      </c>
      <c r="E9" s="36" t="s">
        <v>73</v>
      </c>
      <c r="F9" s="31">
        <v>25</v>
      </c>
      <c r="G9" s="31">
        <f t="shared" si="0"/>
        <v>26</v>
      </c>
      <c r="H9" s="57" t="s">
        <v>58</v>
      </c>
      <c r="I9" s="36"/>
    </row>
    <row r="10" spans="1:9" s="102" customFormat="1" ht="20.25" customHeight="1">
      <c r="A10" s="37">
        <v>4</v>
      </c>
      <c r="B10" s="36" t="s">
        <v>75</v>
      </c>
      <c r="C10" s="101" t="s">
        <v>40</v>
      </c>
      <c r="D10" s="36" t="s">
        <v>25</v>
      </c>
      <c r="E10" s="36" t="s">
        <v>73</v>
      </c>
      <c r="F10" s="31">
        <v>15</v>
      </c>
      <c r="G10" s="31">
        <f t="shared" si="0"/>
        <v>16</v>
      </c>
      <c r="H10" s="57" t="s">
        <v>65</v>
      </c>
      <c r="I10" s="36"/>
    </row>
    <row r="11" spans="1:9" s="102" customFormat="1" ht="20.25" customHeight="1">
      <c r="A11" s="37">
        <v>5</v>
      </c>
      <c r="B11" s="36" t="s">
        <v>86</v>
      </c>
      <c r="C11" s="101" t="s">
        <v>40</v>
      </c>
      <c r="D11" s="36" t="s">
        <v>25</v>
      </c>
      <c r="E11" s="36" t="s">
        <v>73</v>
      </c>
      <c r="F11" s="103">
        <v>23</v>
      </c>
      <c r="G11" s="31">
        <f t="shared" si="0"/>
        <v>24</v>
      </c>
      <c r="H11" s="57" t="s">
        <v>66</v>
      </c>
      <c r="I11" s="36"/>
    </row>
    <row r="12" spans="1:9" s="102" customFormat="1" ht="20.25" customHeight="1">
      <c r="A12" s="37">
        <v>6</v>
      </c>
      <c r="B12" s="36" t="s">
        <v>87</v>
      </c>
      <c r="C12" s="101" t="s">
        <v>40</v>
      </c>
      <c r="D12" s="36" t="s">
        <v>25</v>
      </c>
      <c r="E12" s="36" t="s">
        <v>73</v>
      </c>
      <c r="F12" s="103">
        <v>12</v>
      </c>
      <c r="G12" s="31">
        <f t="shared" si="0"/>
        <v>13</v>
      </c>
      <c r="H12" s="57" t="s">
        <v>56</v>
      </c>
      <c r="I12" s="36"/>
    </row>
    <row r="13" spans="1:9" s="102" customFormat="1" ht="20.25" customHeight="1">
      <c r="A13" s="37">
        <v>7</v>
      </c>
      <c r="B13" s="36" t="s">
        <v>46</v>
      </c>
      <c r="C13" s="101" t="s">
        <v>40</v>
      </c>
      <c r="D13" s="36" t="s">
        <v>25</v>
      </c>
      <c r="E13" s="36" t="s">
        <v>73</v>
      </c>
      <c r="F13" s="103">
        <v>10</v>
      </c>
      <c r="G13" s="31">
        <f t="shared" si="0"/>
        <v>11</v>
      </c>
      <c r="H13" s="57" t="s">
        <v>58</v>
      </c>
      <c r="I13" s="36"/>
    </row>
    <row r="14" spans="1:9" s="102" customFormat="1" ht="20.25" customHeight="1">
      <c r="A14" s="37">
        <v>8</v>
      </c>
      <c r="B14" s="36" t="s">
        <v>88</v>
      </c>
      <c r="C14" s="101" t="s">
        <v>40</v>
      </c>
      <c r="D14" s="36" t="s">
        <v>25</v>
      </c>
      <c r="E14" s="36" t="s">
        <v>73</v>
      </c>
      <c r="F14" s="103">
        <v>17</v>
      </c>
      <c r="G14" s="31">
        <f t="shared" si="0"/>
        <v>18</v>
      </c>
      <c r="H14" s="57" t="s">
        <v>79</v>
      </c>
      <c r="I14" s="36"/>
    </row>
    <row r="15" spans="1:9" s="102" customFormat="1" ht="20.25" customHeight="1">
      <c r="A15" s="37">
        <v>9</v>
      </c>
      <c r="B15" s="36" t="s">
        <v>89</v>
      </c>
      <c r="C15" s="101" t="s">
        <v>40</v>
      </c>
      <c r="D15" s="36" t="s">
        <v>25</v>
      </c>
      <c r="E15" s="36" t="s">
        <v>73</v>
      </c>
      <c r="F15" s="103">
        <v>17</v>
      </c>
      <c r="G15" s="31">
        <f t="shared" si="0"/>
        <v>18</v>
      </c>
      <c r="H15" s="57" t="s">
        <v>67</v>
      </c>
      <c r="I15" s="36"/>
    </row>
    <row r="16" spans="1:9" s="102" customFormat="1" ht="20.25" customHeight="1">
      <c r="A16" s="37">
        <v>10</v>
      </c>
      <c r="B16" s="36" t="s">
        <v>90</v>
      </c>
      <c r="C16" s="101" t="s">
        <v>40</v>
      </c>
      <c r="D16" s="36" t="s">
        <v>25</v>
      </c>
      <c r="E16" s="36" t="s">
        <v>73</v>
      </c>
      <c r="F16" s="103">
        <v>12</v>
      </c>
      <c r="G16" s="31">
        <f t="shared" si="0"/>
        <v>13</v>
      </c>
      <c r="H16" s="57" t="s">
        <v>56</v>
      </c>
      <c r="I16" s="36"/>
    </row>
    <row r="17" spans="1:9" s="102" customFormat="1" ht="20.25" customHeight="1">
      <c r="A17" s="37">
        <v>11</v>
      </c>
      <c r="B17" s="36" t="s">
        <v>91</v>
      </c>
      <c r="C17" s="101" t="s">
        <v>40</v>
      </c>
      <c r="D17" s="36" t="s">
        <v>25</v>
      </c>
      <c r="E17" s="36" t="s">
        <v>73</v>
      </c>
      <c r="F17" s="103">
        <v>10</v>
      </c>
      <c r="G17" s="31">
        <f t="shared" si="0"/>
        <v>11</v>
      </c>
      <c r="H17" s="57" t="s">
        <v>65</v>
      </c>
      <c r="I17" s="36"/>
    </row>
    <row r="18" spans="1:9" s="102" customFormat="1" ht="20.25" customHeight="1">
      <c r="A18" s="37">
        <v>12</v>
      </c>
      <c r="B18" s="36" t="s">
        <v>92</v>
      </c>
      <c r="C18" s="101" t="s">
        <v>40</v>
      </c>
      <c r="D18" s="36" t="s">
        <v>25</v>
      </c>
      <c r="E18" s="36" t="s">
        <v>73</v>
      </c>
      <c r="F18" s="103">
        <v>16</v>
      </c>
      <c r="G18" s="31">
        <f t="shared" si="0"/>
        <v>17</v>
      </c>
      <c r="H18" s="57" t="s">
        <v>56</v>
      </c>
      <c r="I18" s="36"/>
    </row>
    <row r="19" spans="1:9" s="102" customFormat="1" ht="20.25" customHeight="1">
      <c r="A19" s="37">
        <v>13</v>
      </c>
      <c r="B19" s="36" t="s">
        <v>52</v>
      </c>
      <c r="C19" s="101" t="s">
        <v>53</v>
      </c>
      <c r="D19" s="36" t="s">
        <v>25</v>
      </c>
      <c r="E19" s="36" t="s">
        <v>73</v>
      </c>
      <c r="F19" s="103">
        <v>11</v>
      </c>
      <c r="G19" s="31">
        <f t="shared" si="0"/>
        <v>12</v>
      </c>
      <c r="H19" s="57" t="s">
        <v>65</v>
      </c>
      <c r="I19" s="36"/>
    </row>
    <row r="20" spans="1:9" s="102" customFormat="1" ht="20.25" customHeight="1">
      <c r="A20" s="37">
        <v>14</v>
      </c>
      <c r="B20" s="36" t="s">
        <v>80</v>
      </c>
      <c r="C20" s="101" t="s">
        <v>93</v>
      </c>
      <c r="D20" s="36" t="s">
        <v>25</v>
      </c>
      <c r="E20" s="36" t="s">
        <v>73</v>
      </c>
      <c r="F20" s="103">
        <v>11</v>
      </c>
      <c r="G20" s="31">
        <f t="shared" si="0"/>
        <v>12</v>
      </c>
      <c r="H20" s="57" t="s">
        <v>79</v>
      </c>
      <c r="I20" s="36"/>
    </row>
    <row r="21" spans="1:9" s="102" customFormat="1" ht="20.25" customHeight="1">
      <c r="A21" s="37">
        <v>15</v>
      </c>
      <c r="B21" s="36" t="s">
        <v>94</v>
      </c>
      <c r="C21" s="101" t="s">
        <v>40</v>
      </c>
      <c r="D21" s="36" t="s">
        <v>25</v>
      </c>
      <c r="E21" s="36" t="s">
        <v>73</v>
      </c>
      <c r="F21" s="31">
        <v>9</v>
      </c>
      <c r="G21" s="31">
        <f t="shared" si="0"/>
        <v>10</v>
      </c>
      <c r="H21" s="57" t="s">
        <v>66</v>
      </c>
      <c r="I21" s="36"/>
    </row>
    <row r="22" spans="1:9" s="102" customFormat="1" ht="20.25" customHeight="1">
      <c r="A22" s="37">
        <v>16</v>
      </c>
      <c r="B22" s="36" t="s">
        <v>95</v>
      </c>
      <c r="C22" s="101" t="s">
        <v>40</v>
      </c>
      <c r="D22" s="36" t="s">
        <v>25</v>
      </c>
      <c r="E22" s="36" t="s">
        <v>73</v>
      </c>
      <c r="F22" s="31">
        <v>18</v>
      </c>
      <c r="G22" s="31">
        <f t="shared" si="0"/>
        <v>19</v>
      </c>
      <c r="H22" s="57" t="s">
        <v>66</v>
      </c>
      <c r="I22" s="36"/>
    </row>
    <row r="23" spans="1:9" s="102" customFormat="1" ht="20.25" customHeight="1">
      <c r="A23" s="37">
        <v>17</v>
      </c>
      <c r="B23" s="36" t="s">
        <v>96</v>
      </c>
      <c r="C23" s="101" t="s">
        <v>40</v>
      </c>
      <c r="D23" s="36" t="s">
        <v>25</v>
      </c>
      <c r="E23" s="36" t="s">
        <v>73</v>
      </c>
      <c r="F23" s="31">
        <v>5</v>
      </c>
      <c r="G23" s="31">
        <f t="shared" si="0"/>
        <v>6</v>
      </c>
      <c r="H23" s="57" t="s">
        <v>58</v>
      </c>
      <c r="I23" s="36"/>
    </row>
    <row r="25" spans="1:9" s="11" customFormat="1" ht="15.75">
      <c r="A25" s="188" t="s">
        <v>0</v>
      </c>
      <c r="B25" s="188"/>
      <c r="E25" s="188" t="s">
        <v>50</v>
      </c>
      <c r="F25" s="188"/>
      <c r="G25" s="188"/>
      <c r="H25" s="188"/>
      <c r="I25" s="188"/>
    </row>
    <row r="26" s="11" customFormat="1" ht="15.75"/>
    <row r="27" s="11" customFormat="1" ht="15.75"/>
    <row r="28" s="11" customFormat="1" ht="15.75"/>
    <row r="29" s="11" customFormat="1" ht="15.75"/>
    <row r="30" spans="1:9" s="11" customFormat="1" ht="15.75">
      <c r="A30" s="188" t="s">
        <v>48</v>
      </c>
      <c r="B30" s="188"/>
      <c r="E30" s="188" t="s">
        <v>55</v>
      </c>
      <c r="F30" s="188"/>
      <c r="G30" s="188"/>
      <c r="H30" s="188"/>
      <c r="I30" s="188"/>
    </row>
  </sheetData>
  <sheetProtection/>
  <mergeCells count="7">
    <mergeCell ref="E30:I30"/>
    <mergeCell ref="A1:C1"/>
    <mergeCell ref="A2:C2"/>
    <mergeCell ref="A4:I4"/>
    <mergeCell ref="A25:B25"/>
    <mergeCell ref="E25:I25"/>
    <mergeCell ref="A30:B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A1">
      <selection activeCell="K23" sqref="K23"/>
    </sheetView>
  </sheetViews>
  <sheetFormatPr defaultColWidth="8.88671875" defaultRowHeight="18.75"/>
  <cols>
    <col min="1" max="1" width="2.4453125" style="3" customWidth="1"/>
    <col min="2" max="2" width="12.6640625" style="53" customWidth="1"/>
    <col min="3" max="3" width="3.21484375" style="149" customWidth="1"/>
    <col min="4" max="4" width="5.77734375" style="49" customWidth="1"/>
    <col min="5" max="5" width="6.10546875" style="33" customWidth="1"/>
    <col min="6" max="6" width="6.21484375" style="1" customWidth="1"/>
    <col min="7" max="7" width="2.77734375" style="4" customWidth="1"/>
    <col min="8" max="8" width="3.4453125" style="1" customWidth="1"/>
    <col min="9" max="9" width="2.6640625" style="1" customWidth="1"/>
    <col min="10" max="10" width="6.6640625" style="5" customWidth="1"/>
    <col min="11" max="11" width="5.88671875" style="1" customWidth="1"/>
    <col min="12" max="12" width="2.88671875" style="4" customWidth="1"/>
    <col min="13" max="13" width="3.4453125" style="1" customWidth="1"/>
    <col min="14" max="14" width="3.3359375" style="1" customWidth="1"/>
    <col min="15" max="15" width="2.88671875" style="1" customWidth="1"/>
    <col min="16" max="16" width="6.88671875" style="1" customWidth="1"/>
    <col min="17" max="17" width="6.5546875" style="1" customWidth="1"/>
    <col min="18" max="18" width="6.3359375" style="1" customWidth="1"/>
    <col min="19" max="19" width="19.3359375" style="49" customWidth="1"/>
    <col min="20" max="16384" width="8.88671875" style="1" customWidth="1"/>
  </cols>
  <sheetData>
    <row r="1" spans="1:8" ht="20.25" customHeight="1">
      <c r="A1" s="201" t="s">
        <v>63</v>
      </c>
      <c r="B1" s="201"/>
      <c r="C1" s="201"/>
      <c r="D1" s="201"/>
      <c r="E1" s="201"/>
      <c r="F1" s="201"/>
      <c r="G1" s="201"/>
      <c r="H1" s="201"/>
    </row>
    <row r="2" spans="1:19" s="2" customFormat="1" ht="20.25" customHeight="1">
      <c r="A2" s="202" t="s">
        <v>62</v>
      </c>
      <c r="B2" s="202"/>
      <c r="C2" s="202"/>
      <c r="D2" s="202"/>
      <c r="E2" s="202"/>
      <c r="F2" s="202"/>
      <c r="G2" s="202"/>
      <c r="H2" s="202"/>
      <c r="J2" s="7"/>
      <c r="L2" s="6"/>
      <c r="S2" s="50"/>
    </row>
    <row r="3" spans="1:19" s="2" customFormat="1" ht="20.25" customHeight="1">
      <c r="A3" s="203" t="s">
        <v>101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4" spans="1:19" s="2" customFormat="1" ht="21" customHeight="1">
      <c r="A4" s="204" t="s">
        <v>102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19" s="2" customFormat="1" ht="28.5" customHeight="1">
      <c r="A5" s="205" t="s">
        <v>13</v>
      </c>
      <c r="B5" s="207" t="s">
        <v>14</v>
      </c>
      <c r="C5" s="209" t="s">
        <v>61</v>
      </c>
      <c r="D5" s="197" t="s">
        <v>33</v>
      </c>
      <c r="E5" s="197" t="s">
        <v>32</v>
      </c>
      <c r="F5" s="192" t="s">
        <v>1</v>
      </c>
      <c r="G5" s="193"/>
      <c r="H5" s="193"/>
      <c r="I5" s="193"/>
      <c r="J5" s="194"/>
      <c r="K5" s="192" t="s">
        <v>2</v>
      </c>
      <c r="L5" s="193"/>
      <c r="M5" s="193"/>
      <c r="N5" s="194"/>
      <c r="O5" s="195" t="s">
        <v>44</v>
      </c>
      <c r="P5" s="195" t="s">
        <v>45</v>
      </c>
      <c r="Q5" s="197" t="s">
        <v>3</v>
      </c>
      <c r="R5" s="197" t="s">
        <v>4</v>
      </c>
      <c r="S5" s="199" t="s">
        <v>42</v>
      </c>
    </row>
    <row r="6" spans="1:19" s="2" customFormat="1" ht="49.5" customHeight="1">
      <c r="A6" s="206"/>
      <c r="B6" s="208"/>
      <c r="C6" s="210"/>
      <c r="D6" s="198"/>
      <c r="E6" s="198"/>
      <c r="F6" s="54" t="s">
        <v>5</v>
      </c>
      <c r="G6" s="54" t="s">
        <v>6</v>
      </c>
      <c r="H6" s="54" t="s">
        <v>7</v>
      </c>
      <c r="I6" s="54" t="s">
        <v>8</v>
      </c>
      <c r="J6" s="54" t="s">
        <v>9</v>
      </c>
      <c r="K6" s="54" t="s">
        <v>5</v>
      </c>
      <c r="L6" s="54" t="s">
        <v>6</v>
      </c>
      <c r="M6" s="54" t="s">
        <v>10</v>
      </c>
      <c r="N6" s="54" t="s">
        <v>11</v>
      </c>
      <c r="O6" s="196"/>
      <c r="P6" s="196"/>
      <c r="Q6" s="198"/>
      <c r="R6" s="198"/>
      <c r="S6" s="200"/>
    </row>
    <row r="7" spans="1:19" s="66" customFormat="1" ht="15">
      <c r="A7" s="32">
        <v>1</v>
      </c>
      <c r="B7" s="64">
        <v>2</v>
      </c>
      <c r="C7" s="145">
        <v>3</v>
      </c>
      <c r="D7" s="32">
        <v>4</v>
      </c>
      <c r="E7" s="65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  <c r="Q7" s="32">
        <v>17</v>
      </c>
      <c r="R7" s="32">
        <v>18</v>
      </c>
      <c r="S7" s="58">
        <v>19</v>
      </c>
    </row>
    <row r="8" spans="1:21" s="59" customFormat="1" ht="91.5" customHeight="1">
      <c r="A8" s="62">
        <v>1</v>
      </c>
      <c r="B8" s="61" t="s">
        <v>103</v>
      </c>
      <c r="C8" s="146" t="s">
        <v>25</v>
      </c>
      <c r="D8" s="62" t="s">
        <v>57</v>
      </c>
      <c r="E8" s="30" t="s">
        <v>60</v>
      </c>
      <c r="F8" s="60" t="s">
        <v>100</v>
      </c>
      <c r="G8" s="62">
        <v>5</v>
      </c>
      <c r="H8" s="63">
        <v>3.66</v>
      </c>
      <c r="I8" s="62"/>
      <c r="J8" s="63" t="s">
        <v>59</v>
      </c>
      <c r="K8" s="60" t="s">
        <v>100</v>
      </c>
      <c r="L8" s="63">
        <v>6</v>
      </c>
      <c r="M8" s="63">
        <f>H8+0.33</f>
        <v>3.99</v>
      </c>
      <c r="N8" s="62"/>
      <c r="O8" s="45" t="s">
        <v>12</v>
      </c>
      <c r="P8" s="60" t="s">
        <v>100</v>
      </c>
      <c r="Q8" s="63" t="s">
        <v>66</v>
      </c>
      <c r="R8" s="63" t="str">
        <f>Q8</f>
        <v>01/07/2021</v>
      </c>
      <c r="S8" s="67" t="s">
        <v>99</v>
      </c>
      <c r="U8" s="142">
        <v>43466</v>
      </c>
    </row>
    <row r="9" spans="1:22" s="59" customFormat="1" ht="19.5" customHeight="1">
      <c r="A9" s="68"/>
      <c r="B9" s="69"/>
      <c r="C9" s="147"/>
      <c r="D9" s="68"/>
      <c r="E9" s="70"/>
      <c r="F9" s="70"/>
      <c r="G9" s="71"/>
      <c r="H9" s="72"/>
      <c r="I9" s="71"/>
      <c r="J9" s="72"/>
      <c r="K9" s="70"/>
      <c r="L9" s="72"/>
      <c r="M9" s="72"/>
      <c r="N9" s="71"/>
      <c r="O9" s="73"/>
      <c r="P9" s="74"/>
      <c r="Q9" s="72"/>
      <c r="R9" s="72"/>
      <c r="S9" s="75"/>
      <c r="U9" s="142">
        <v>43831</v>
      </c>
      <c r="V9" s="59">
        <v>1</v>
      </c>
    </row>
    <row r="10" spans="1:22" s="11" customFormat="1" ht="18.75" customHeight="1">
      <c r="A10" s="189" t="s">
        <v>0</v>
      </c>
      <c r="B10" s="189"/>
      <c r="C10" s="189"/>
      <c r="D10" s="189"/>
      <c r="E10" s="34"/>
      <c r="G10" s="12"/>
      <c r="J10" s="13"/>
      <c r="L10" s="12"/>
      <c r="M10" s="188" t="s">
        <v>50</v>
      </c>
      <c r="N10" s="188"/>
      <c r="O10" s="188"/>
      <c r="P10" s="188"/>
      <c r="Q10" s="188"/>
      <c r="R10" s="188"/>
      <c r="S10" s="51"/>
      <c r="U10" s="143">
        <v>44197</v>
      </c>
      <c r="V10" s="11">
        <v>2</v>
      </c>
    </row>
    <row r="11" spans="1:23" ht="15.75">
      <c r="A11" s="77"/>
      <c r="B11" s="78"/>
      <c r="C11" s="148"/>
      <c r="D11" s="79"/>
      <c r="U11" s="144">
        <v>44562</v>
      </c>
      <c r="V11" s="1">
        <v>3</v>
      </c>
      <c r="W11" s="1">
        <v>12</v>
      </c>
    </row>
    <row r="12" spans="1:23" ht="15.75">
      <c r="A12" s="77"/>
      <c r="B12" s="78"/>
      <c r="C12" s="148"/>
      <c r="D12" s="79"/>
      <c r="W12" s="1">
        <v>11</v>
      </c>
    </row>
    <row r="13" spans="1:23" ht="15.75">
      <c r="A13" s="77"/>
      <c r="B13" s="78"/>
      <c r="C13" s="148"/>
      <c r="D13" s="79"/>
      <c r="W13" s="1">
        <v>10</v>
      </c>
    </row>
    <row r="14" spans="1:23" ht="15.75" customHeight="1">
      <c r="A14" s="189" t="s">
        <v>48</v>
      </c>
      <c r="B14" s="189"/>
      <c r="C14" s="189"/>
      <c r="D14" s="189"/>
      <c r="M14" s="188" t="s">
        <v>55</v>
      </c>
      <c r="N14" s="188"/>
      <c r="O14" s="188"/>
      <c r="P14" s="188"/>
      <c r="Q14" s="188"/>
      <c r="R14" s="188"/>
      <c r="W14" s="1">
        <v>9</v>
      </c>
    </row>
    <row r="15" spans="1:23" s="8" customFormat="1" ht="18.75">
      <c r="A15" s="80"/>
      <c r="B15" s="190"/>
      <c r="C15" s="190"/>
      <c r="D15" s="190"/>
      <c r="E15" s="35"/>
      <c r="G15" s="9"/>
      <c r="J15" s="10"/>
      <c r="L15" s="9"/>
      <c r="M15" s="191"/>
      <c r="N15" s="191"/>
      <c r="O15" s="191"/>
      <c r="P15" s="191"/>
      <c r="Q15" s="191"/>
      <c r="R15" s="191"/>
      <c r="S15" s="52"/>
      <c r="W15" s="8">
        <v>8</v>
      </c>
    </row>
    <row r="16" ht="15.75">
      <c r="W16" s="1">
        <v>7</v>
      </c>
    </row>
  </sheetData>
  <sheetProtection/>
  <mergeCells count="22">
    <mergeCell ref="A1:H1"/>
    <mergeCell ref="A2:H2"/>
    <mergeCell ref="A3:S3"/>
    <mergeCell ref="A4:S4"/>
    <mergeCell ref="A5:A6"/>
    <mergeCell ref="B5:B6"/>
    <mergeCell ref="C5:C6"/>
    <mergeCell ref="D5:D6"/>
    <mergeCell ref="E5:E6"/>
    <mergeCell ref="F5:J5"/>
    <mergeCell ref="K5:N5"/>
    <mergeCell ref="O5:O6"/>
    <mergeCell ref="P5:P6"/>
    <mergeCell ref="Q5:Q6"/>
    <mergeCell ref="R5:R6"/>
    <mergeCell ref="S5:S6"/>
    <mergeCell ref="A10:D10"/>
    <mergeCell ref="M10:R10"/>
    <mergeCell ref="A14:D14"/>
    <mergeCell ref="M14:R14"/>
    <mergeCell ref="B15:D15"/>
    <mergeCell ref="M15:R15"/>
  </mergeCells>
  <printOptions/>
  <pageMargins left="0.46" right="0.16" top="0.2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-QN.Pro-®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Mr:Le Minh Khai</dc:creator>
  <cp:keywords/>
  <dc:description/>
  <cp:lastModifiedBy>Admin</cp:lastModifiedBy>
  <cp:lastPrinted>2021-10-08T02:43:54Z</cp:lastPrinted>
  <dcterms:created xsi:type="dcterms:W3CDTF">2012-09-22T00:33:25Z</dcterms:created>
  <dcterms:modified xsi:type="dcterms:W3CDTF">2021-10-11T07:44:56Z</dcterms:modified>
  <cp:category/>
  <cp:version/>
  <cp:contentType/>
  <cp:contentStatus/>
</cp:coreProperties>
</file>